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1050" windowWidth="23400" windowHeight="9030"/>
  </bookViews>
  <sheets>
    <sheet name="INGRESOS" sheetId="1" r:id="rId1"/>
    <sheet name="Hoja1" sheetId="2" r:id="rId2"/>
  </sheets>
  <definedNames>
    <definedName name="_xlnm._FilterDatabase" localSheetId="0" hidden="1">INGRESOS!$A$5:$O$530</definedName>
    <definedName name="_xlnm.Print_Titles" localSheetId="0">INGRESOS!$5:$5</definedName>
  </definedNames>
  <calcPr calcId="145621"/>
</workbook>
</file>

<file path=xl/calcChain.xml><?xml version="1.0" encoding="utf-8"?>
<calcChain xmlns="http://schemas.openxmlformats.org/spreadsheetml/2006/main">
  <c r="M529" i="1" l="1"/>
  <c r="M530" i="1"/>
  <c r="M517" i="1"/>
  <c r="M518" i="1"/>
  <c r="M519" i="1"/>
  <c r="M520" i="1"/>
  <c r="M521" i="1"/>
  <c r="M522" i="1"/>
  <c r="M523" i="1"/>
  <c r="M524" i="1"/>
  <c r="M525" i="1"/>
  <c r="M526" i="1"/>
  <c r="M516" i="1"/>
  <c r="M509" i="1"/>
  <c r="M510" i="1"/>
  <c r="M511" i="1"/>
  <c r="M512" i="1"/>
  <c r="M502" i="1"/>
  <c r="M503" i="1"/>
  <c r="M504" i="1"/>
  <c r="M505" i="1"/>
  <c r="M499" i="1"/>
  <c r="M497" i="1"/>
  <c r="M495" i="1"/>
  <c r="M483" i="1"/>
  <c r="M484" i="1"/>
  <c r="M485" i="1"/>
  <c r="M486" i="1"/>
  <c r="M487" i="1"/>
  <c r="M488" i="1"/>
  <c r="M489" i="1"/>
  <c r="M490" i="1"/>
  <c r="M491" i="1"/>
  <c r="M492" i="1"/>
  <c r="M493" i="1"/>
  <c r="M482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41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278" i="1"/>
  <c r="M265" i="1"/>
  <c r="M266" i="1"/>
  <c r="M231" i="1"/>
  <c r="M227" i="1"/>
  <c r="M226" i="1"/>
  <c r="M223" i="1"/>
  <c r="M65" i="1"/>
  <c r="M48" i="1"/>
  <c r="M49" i="1"/>
  <c r="M45" i="1"/>
  <c r="M46" i="1"/>
  <c r="M47" i="1"/>
  <c r="K162" i="1"/>
  <c r="K161" i="1"/>
  <c r="G162" i="1"/>
  <c r="H162" i="1"/>
  <c r="H161" i="1" s="1"/>
  <c r="I162" i="1"/>
  <c r="I161" i="1" s="1"/>
  <c r="J162" i="1"/>
  <c r="L162" i="1"/>
  <c r="L161" i="1" s="1"/>
  <c r="G161" i="1"/>
  <c r="J161" i="1"/>
  <c r="G106" i="1"/>
  <c r="H106" i="1"/>
  <c r="I106" i="1"/>
  <c r="J106" i="1"/>
  <c r="K106" i="1"/>
  <c r="M108" i="1"/>
  <c r="M115" i="1"/>
  <c r="M111" i="1"/>
  <c r="M299" i="1"/>
  <c r="M302" i="1"/>
  <c r="M478" i="1"/>
  <c r="L414" i="1"/>
  <c r="L413" i="1" s="1"/>
  <c r="M380" i="1"/>
  <c r="M471" i="1" l="1"/>
  <c r="M251" i="1"/>
  <c r="M240" i="1"/>
  <c r="M117" i="1"/>
  <c r="M114" i="1"/>
  <c r="M96" i="1"/>
  <c r="M18" i="1"/>
  <c r="M22" i="1"/>
  <c r="L286" i="1" l="1"/>
  <c r="L287" i="1"/>
  <c r="L288" i="1"/>
  <c r="L289" i="1"/>
  <c r="L290" i="1"/>
  <c r="L291" i="1"/>
  <c r="L285" i="1"/>
  <c r="M67" i="1" l="1"/>
  <c r="M68" i="1"/>
  <c r="M69" i="1"/>
  <c r="M70" i="1"/>
  <c r="M66" i="1"/>
  <c r="M257" i="1" l="1"/>
  <c r="M479" i="1" l="1"/>
  <c r="M439" i="1"/>
  <c r="M412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252" i="1"/>
  <c r="M253" i="1"/>
  <c r="M254" i="1"/>
  <c r="M237" i="1"/>
  <c r="F230" i="1"/>
  <c r="G230" i="1"/>
  <c r="H230" i="1"/>
  <c r="I230" i="1"/>
  <c r="J230" i="1"/>
  <c r="K230" i="1"/>
  <c r="L230" i="1"/>
  <c r="M209" i="1"/>
  <c r="M210" i="1"/>
  <c r="M211" i="1"/>
  <c r="M208" i="1"/>
  <c r="M159" i="1"/>
  <c r="M156" i="1"/>
  <c r="M131" i="1"/>
  <c r="M132" i="1"/>
  <c r="M52" i="1"/>
  <c r="M53" i="1"/>
  <c r="M54" i="1"/>
  <c r="M55" i="1"/>
  <c r="M230" i="1" l="1"/>
  <c r="G100" i="1"/>
  <c r="H100" i="1"/>
  <c r="I100" i="1"/>
  <c r="J100" i="1"/>
  <c r="K100" i="1"/>
  <c r="L100" i="1"/>
  <c r="G90" i="1"/>
  <c r="H90" i="1"/>
  <c r="I90" i="1"/>
  <c r="J90" i="1"/>
  <c r="K90" i="1"/>
  <c r="L90" i="1"/>
  <c r="G86" i="1"/>
  <c r="H86" i="1"/>
  <c r="I86" i="1"/>
  <c r="J86" i="1"/>
  <c r="K86" i="1"/>
  <c r="L86" i="1"/>
  <c r="G80" i="1"/>
  <c r="H80" i="1"/>
  <c r="I80" i="1"/>
  <c r="J80" i="1"/>
  <c r="K80" i="1"/>
  <c r="G77" i="1"/>
  <c r="H77" i="1"/>
  <c r="I77" i="1"/>
  <c r="J77" i="1"/>
  <c r="K77" i="1"/>
  <c r="L77" i="1"/>
  <c r="G72" i="1"/>
  <c r="H72" i="1"/>
  <c r="I72" i="1"/>
  <c r="J72" i="1"/>
  <c r="K72" i="1"/>
  <c r="L72" i="1"/>
  <c r="G63" i="1"/>
  <c r="H63" i="1"/>
  <c r="I63" i="1"/>
  <c r="J63" i="1"/>
  <c r="K63" i="1"/>
  <c r="G58" i="1"/>
  <c r="G50" i="1" s="1"/>
  <c r="H58" i="1"/>
  <c r="H50" i="1" s="1"/>
  <c r="I58" i="1"/>
  <c r="I50" i="1" s="1"/>
  <c r="J58" i="1"/>
  <c r="J50" i="1" s="1"/>
  <c r="K58" i="1"/>
  <c r="K50" i="1" s="1"/>
  <c r="G43" i="1"/>
  <c r="G42" i="1" s="1"/>
  <c r="H43" i="1"/>
  <c r="H42" i="1" s="1"/>
  <c r="I43" i="1"/>
  <c r="J43" i="1"/>
  <c r="K43" i="1"/>
  <c r="L43" i="1"/>
  <c r="L42" i="1" s="1"/>
  <c r="G38" i="1"/>
  <c r="G30" i="1" s="1"/>
  <c r="H38" i="1"/>
  <c r="H30" i="1" s="1"/>
  <c r="I38" i="1"/>
  <c r="I30" i="1" s="1"/>
  <c r="J38" i="1"/>
  <c r="J30" i="1" s="1"/>
  <c r="K38" i="1"/>
  <c r="K30" i="1" s="1"/>
  <c r="G24" i="1"/>
  <c r="H24" i="1"/>
  <c r="I24" i="1"/>
  <c r="J24" i="1"/>
  <c r="K24" i="1"/>
  <c r="G20" i="1"/>
  <c r="H20" i="1"/>
  <c r="I20" i="1"/>
  <c r="J20" i="1"/>
  <c r="G16" i="1"/>
  <c r="H16" i="1"/>
  <c r="I16" i="1"/>
  <c r="J16" i="1"/>
  <c r="K16" i="1"/>
  <c r="F182" i="1"/>
  <c r="F178" i="1"/>
  <c r="F174" i="1"/>
  <c r="F173" i="1" s="1"/>
  <c r="F167" i="1"/>
  <c r="F157" i="1"/>
  <c r="F147" i="1"/>
  <c r="F140" i="1"/>
  <c r="F136" i="1"/>
  <c r="F126" i="1"/>
  <c r="G118" i="1"/>
  <c r="H118" i="1"/>
  <c r="I118" i="1"/>
  <c r="J118" i="1"/>
  <c r="K118" i="1"/>
  <c r="L118" i="1"/>
  <c r="F118" i="1"/>
  <c r="F100" i="1"/>
  <c r="F90" i="1"/>
  <c r="F86" i="1"/>
  <c r="F80" i="1"/>
  <c r="F63" i="1"/>
  <c r="L63" i="1"/>
  <c r="F24" i="1"/>
  <c r="F20" i="1"/>
  <c r="F16" i="1"/>
  <c r="F9" i="1"/>
  <c r="F58" i="1"/>
  <c r="F50" i="1" s="1"/>
  <c r="G284" i="1"/>
  <c r="H284" i="1"/>
  <c r="I284" i="1"/>
  <c r="J284" i="1"/>
  <c r="K284" i="1"/>
  <c r="L284" i="1"/>
  <c r="F284" i="1"/>
  <c r="G399" i="1"/>
  <c r="H399" i="1"/>
  <c r="I399" i="1"/>
  <c r="J399" i="1"/>
  <c r="K399" i="1"/>
  <c r="L399" i="1"/>
  <c r="F399" i="1"/>
  <c r="G301" i="1"/>
  <c r="H301" i="1"/>
  <c r="I301" i="1"/>
  <c r="J301" i="1"/>
  <c r="K301" i="1"/>
  <c r="L301" i="1"/>
  <c r="F301" i="1"/>
  <c r="G298" i="1"/>
  <c r="H298" i="1"/>
  <c r="I298" i="1"/>
  <c r="J298" i="1"/>
  <c r="K298" i="1"/>
  <c r="L298" i="1"/>
  <c r="F298" i="1"/>
  <c r="G494" i="1"/>
  <c r="H494" i="1"/>
  <c r="I494" i="1"/>
  <c r="J494" i="1"/>
  <c r="K494" i="1"/>
  <c r="L494" i="1"/>
  <c r="F494" i="1"/>
  <c r="G440" i="1"/>
  <c r="H440" i="1"/>
  <c r="I440" i="1"/>
  <c r="J440" i="1"/>
  <c r="K440" i="1"/>
  <c r="L440" i="1"/>
  <c r="F440" i="1"/>
  <c r="G500" i="1"/>
  <c r="H500" i="1"/>
  <c r="I500" i="1"/>
  <c r="J500" i="1"/>
  <c r="K500" i="1"/>
  <c r="L500" i="1"/>
  <c r="F500" i="1"/>
  <c r="M399" i="1" l="1"/>
  <c r="K71" i="1"/>
  <c r="G29" i="1"/>
  <c r="J71" i="1"/>
  <c r="G71" i="1"/>
  <c r="I71" i="1"/>
  <c r="F172" i="1"/>
  <c r="K42" i="1"/>
  <c r="K29" i="1" s="1"/>
  <c r="J42" i="1"/>
  <c r="J29" i="1" s="1"/>
  <c r="I42" i="1"/>
  <c r="I29" i="1" s="1"/>
  <c r="L71" i="1"/>
  <c r="H71" i="1"/>
  <c r="H29" i="1"/>
  <c r="G468" i="1"/>
  <c r="H468" i="1"/>
  <c r="I468" i="1"/>
  <c r="J468" i="1"/>
  <c r="K468" i="1"/>
  <c r="L468" i="1"/>
  <c r="F468" i="1"/>
  <c r="G267" i="1"/>
  <c r="H267" i="1"/>
  <c r="I267" i="1"/>
  <c r="J267" i="1"/>
  <c r="K267" i="1"/>
  <c r="L267" i="1"/>
  <c r="F267" i="1"/>
  <c r="G182" i="1"/>
  <c r="H182" i="1"/>
  <c r="I182" i="1"/>
  <c r="J182" i="1"/>
  <c r="K182" i="1"/>
  <c r="L182" i="1"/>
  <c r="M197" i="1"/>
  <c r="M198" i="1"/>
  <c r="M199" i="1"/>
  <c r="M200" i="1"/>
  <c r="M201" i="1"/>
  <c r="M202" i="1"/>
  <c r="M203" i="1"/>
  <c r="M204" i="1"/>
  <c r="M184" i="1"/>
  <c r="M185" i="1"/>
  <c r="M186" i="1"/>
  <c r="M187" i="1"/>
  <c r="M188" i="1"/>
  <c r="M189" i="1"/>
  <c r="M169" i="1"/>
  <c r="L106" i="1"/>
  <c r="F106" i="1"/>
  <c r="F77" i="1"/>
  <c r="I686" i="1"/>
  <c r="L20" i="1"/>
  <c r="K20" i="1"/>
  <c r="L16" i="1"/>
  <c r="I8" i="1" l="1"/>
  <c r="K8" i="1"/>
  <c r="G8" i="1"/>
  <c r="J8" i="1"/>
  <c r="H8" i="1"/>
  <c r="L241" i="1" l="1"/>
  <c r="L239" i="1"/>
  <c r="L235" i="1"/>
  <c r="L232" i="1"/>
  <c r="L228" i="1"/>
  <c r="L218" i="1"/>
  <c r="L215" i="1"/>
  <c r="L212" i="1"/>
  <c r="L178" i="1"/>
  <c r="L174" i="1"/>
  <c r="L173" i="1" s="1"/>
  <c r="L167" i="1"/>
  <c r="L163" i="1"/>
  <c r="L157" i="1"/>
  <c r="L147" i="1"/>
  <c r="L144" i="1"/>
  <c r="L143" i="1" s="1"/>
  <c r="L140" i="1"/>
  <c r="L136" i="1"/>
  <c r="L126" i="1"/>
  <c r="L217" i="1" l="1"/>
  <c r="L104" i="1"/>
  <c r="L234" i="1"/>
  <c r="L172" i="1"/>
  <c r="L305" i="1"/>
  <c r="L171" i="1" l="1"/>
  <c r="L170" i="1" s="1"/>
  <c r="L24" i="1"/>
  <c r="L9" i="1"/>
  <c r="M283" i="1" l="1"/>
  <c r="M291" i="1"/>
  <c r="M514" i="1"/>
  <c r="M148" i="1" l="1"/>
  <c r="M151" i="1" l="1"/>
  <c r="M528" i="1" l="1"/>
  <c r="K527" i="1"/>
  <c r="J527" i="1"/>
  <c r="I527" i="1"/>
  <c r="H527" i="1"/>
  <c r="G527" i="1"/>
  <c r="F527" i="1"/>
  <c r="K515" i="1"/>
  <c r="J515" i="1"/>
  <c r="I515" i="1"/>
  <c r="H515" i="1"/>
  <c r="G515" i="1"/>
  <c r="F515" i="1"/>
  <c r="M513" i="1"/>
  <c r="L513" i="1"/>
  <c r="K513" i="1"/>
  <c r="J513" i="1"/>
  <c r="I513" i="1"/>
  <c r="H513" i="1"/>
  <c r="G513" i="1"/>
  <c r="F513" i="1"/>
  <c r="M508" i="1"/>
  <c r="L507" i="1"/>
  <c r="K507" i="1"/>
  <c r="J507" i="1"/>
  <c r="I507" i="1"/>
  <c r="H507" i="1"/>
  <c r="G507" i="1"/>
  <c r="F507" i="1"/>
  <c r="M501" i="1"/>
  <c r="M496" i="1"/>
  <c r="M481" i="1"/>
  <c r="M480" i="1"/>
  <c r="M477" i="1"/>
  <c r="M476" i="1"/>
  <c r="M475" i="1"/>
  <c r="M474" i="1"/>
  <c r="M472" i="1"/>
  <c r="M470" i="1"/>
  <c r="M467" i="1"/>
  <c r="L466" i="1"/>
  <c r="K466" i="1"/>
  <c r="J466" i="1"/>
  <c r="I466" i="1"/>
  <c r="H466" i="1"/>
  <c r="G466" i="1"/>
  <c r="F466" i="1"/>
  <c r="M438" i="1"/>
  <c r="L437" i="1"/>
  <c r="K437" i="1"/>
  <c r="J437" i="1"/>
  <c r="I437" i="1"/>
  <c r="H437" i="1"/>
  <c r="G437" i="1"/>
  <c r="F437" i="1"/>
  <c r="M436" i="1"/>
  <c r="L435" i="1"/>
  <c r="K435" i="1"/>
  <c r="J435" i="1"/>
  <c r="I435" i="1"/>
  <c r="H435" i="1"/>
  <c r="G435" i="1"/>
  <c r="F435" i="1"/>
  <c r="M418" i="1"/>
  <c r="L417" i="1"/>
  <c r="K417" i="1"/>
  <c r="J417" i="1"/>
  <c r="I417" i="1"/>
  <c r="H417" i="1"/>
  <c r="G417" i="1"/>
  <c r="F417" i="1"/>
  <c r="M415" i="1"/>
  <c r="K414" i="1"/>
  <c r="K413" i="1" s="1"/>
  <c r="J414" i="1"/>
  <c r="J413" i="1" s="1"/>
  <c r="I414" i="1"/>
  <c r="I413" i="1" s="1"/>
  <c r="H414" i="1"/>
  <c r="H413" i="1" s="1"/>
  <c r="G414" i="1"/>
  <c r="G413" i="1" s="1"/>
  <c r="F414" i="1"/>
  <c r="F413" i="1" s="1"/>
  <c r="M307" i="1"/>
  <c r="K306" i="1"/>
  <c r="J306" i="1"/>
  <c r="I306" i="1"/>
  <c r="H306" i="1"/>
  <c r="G306" i="1"/>
  <c r="F306" i="1"/>
  <c r="M305" i="1"/>
  <c r="K304" i="1"/>
  <c r="J304" i="1"/>
  <c r="I304" i="1"/>
  <c r="H304" i="1"/>
  <c r="G304" i="1"/>
  <c r="F304" i="1"/>
  <c r="M303" i="1"/>
  <c r="M295" i="1"/>
  <c r="K294" i="1"/>
  <c r="J294" i="1"/>
  <c r="I294" i="1"/>
  <c r="H294" i="1"/>
  <c r="G294" i="1"/>
  <c r="F294" i="1"/>
  <c r="K282" i="1"/>
  <c r="J282" i="1"/>
  <c r="I282" i="1"/>
  <c r="H282" i="1"/>
  <c r="G282" i="1"/>
  <c r="F282" i="1"/>
  <c r="M281" i="1"/>
  <c r="L277" i="1"/>
  <c r="K277" i="1"/>
  <c r="J277" i="1"/>
  <c r="I277" i="1"/>
  <c r="H277" i="1"/>
  <c r="G277" i="1"/>
  <c r="F277" i="1"/>
  <c r="M276" i="1"/>
  <c r="L275" i="1"/>
  <c r="K275" i="1"/>
  <c r="J275" i="1"/>
  <c r="I275" i="1"/>
  <c r="H275" i="1"/>
  <c r="G275" i="1"/>
  <c r="F275" i="1"/>
  <c r="M274" i="1"/>
  <c r="L272" i="1"/>
  <c r="K272" i="1"/>
  <c r="J272" i="1"/>
  <c r="I272" i="1"/>
  <c r="H272" i="1"/>
  <c r="G272" i="1"/>
  <c r="F272" i="1"/>
  <c r="M270" i="1"/>
  <c r="L269" i="1"/>
  <c r="K269" i="1"/>
  <c r="J269" i="1"/>
  <c r="I269" i="1"/>
  <c r="H269" i="1"/>
  <c r="G269" i="1"/>
  <c r="F269" i="1"/>
  <c r="M268" i="1"/>
  <c r="M264" i="1"/>
  <c r="L263" i="1"/>
  <c r="K263" i="1"/>
  <c r="J263" i="1"/>
  <c r="I263" i="1"/>
  <c r="I262" i="1" s="1"/>
  <c r="H263" i="1"/>
  <c r="G263" i="1"/>
  <c r="G262" i="1" s="1"/>
  <c r="G261" i="1" s="1"/>
  <c r="F263" i="1"/>
  <c r="M260" i="1"/>
  <c r="L259" i="1"/>
  <c r="K259" i="1"/>
  <c r="K258" i="1" s="1"/>
  <c r="J259" i="1"/>
  <c r="J258" i="1" s="1"/>
  <c r="I259" i="1"/>
  <c r="I258" i="1" s="1"/>
  <c r="H259" i="1"/>
  <c r="H258" i="1" s="1"/>
  <c r="G259" i="1"/>
  <c r="G258" i="1" s="1"/>
  <c r="F259" i="1"/>
  <c r="F258" i="1" s="1"/>
  <c r="M250" i="1"/>
  <c r="M249" i="1"/>
  <c r="M248" i="1"/>
  <c r="M247" i="1"/>
  <c r="M246" i="1"/>
  <c r="M245" i="1"/>
  <c r="M244" i="1"/>
  <c r="M243" i="1"/>
  <c r="M242" i="1"/>
  <c r="K241" i="1"/>
  <c r="J241" i="1"/>
  <c r="I241" i="1"/>
  <c r="H241" i="1"/>
  <c r="G241" i="1"/>
  <c r="F241" i="1"/>
  <c r="K239" i="1"/>
  <c r="J239" i="1"/>
  <c r="I239" i="1"/>
  <c r="H239" i="1"/>
  <c r="G239" i="1"/>
  <c r="F239" i="1"/>
  <c r="M238" i="1"/>
  <c r="M236" i="1"/>
  <c r="K235" i="1"/>
  <c r="J235" i="1"/>
  <c r="I235" i="1"/>
  <c r="H235" i="1"/>
  <c r="G235" i="1"/>
  <c r="F235" i="1"/>
  <c r="M233" i="1"/>
  <c r="K232" i="1"/>
  <c r="J232" i="1"/>
  <c r="I232" i="1"/>
  <c r="H232" i="1"/>
  <c r="G232" i="1"/>
  <c r="F232" i="1"/>
  <c r="M229" i="1"/>
  <c r="K228" i="1"/>
  <c r="J228" i="1"/>
  <c r="I228" i="1"/>
  <c r="H228" i="1"/>
  <c r="G228" i="1"/>
  <c r="F228" i="1"/>
  <c r="M225" i="1"/>
  <c r="M222" i="1"/>
  <c r="M221" i="1"/>
  <c r="M220" i="1"/>
  <c r="M219" i="1"/>
  <c r="K218" i="1"/>
  <c r="J218" i="1"/>
  <c r="I218" i="1"/>
  <c r="H218" i="1"/>
  <c r="G218" i="1"/>
  <c r="F218" i="1"/>
  <c r="M216" i="1"/>
  <c r="K215" i="1"/>
  <c r="J215" i="1"/>
  <c r="I215" i="1"/>
  <c r="H215" i="1"/>
  <c r="G215" i="1"/>
  <c r="F215" i="1"/>
  <c r="M214" i="1"/>
  <c r="M213" i="1"/>
  <c r="K212" i="1"/>
  <c r="J212" i="1"/>
  <c r="I212" i="1"/>
  <c r="H212" i="1"/>
  <c r="G212" i="1"/>
  <c r="F212" i="1"/>
  <c r="M207" i="1"/>
  <c r="M206" i="1"/>
  <c r="M205" i="1"/>
  <c r="M196" i="1"/>
  <c r="M195" i="1"/>
  <c r="M194" i="1"/>
  <c r="M193" i="1"/>
  <c r="M192" i="1"/>
  <c r="M191" i="1"/>
  <c r="M190" i="1"/>
  <c r="M181" i="1"/>
  <c r="M180" i="1"/>
  <c r="M179" i="1"/>
  <c r="K178" i="1"/>
  <c r="J178" i="1"/>
  <c r="I178" i="1"/>
  <c r="H178" i="1"/>
  <c r="G178" i="1"/>
  <c r="M177" i="1"/>
  <c r="M176" i="1"/>
  <c r="M175" i="1"/>
  <c r="K174" i="1"/>
  <c r="K173" i="1" s="1"/>
  <c r="J174" i="1"/>
  <c r="J173" i="1" s="1"/>
  <c r="I174" i="1"/>
  <c r="I173" i="1" s="1"/>
  <c r="H174" i="1"/>
  <c r="H173" i="1" s="1"/>
  <c r="G174" i="1"/>
  <c r="G173" i="1" s="1"/>
  <c r="M168" i="1"/>
  <c r="K167" i="1"/>
  <c r="J167" i="1"/>
  <c r="I167" i="1"/>
  <c r="H167" i="1"/>
  <c r="G167" i="1"/>
  <c r="M166" i="1"/>
  <c r="M165" i="1"/>
  <c r="M164" i="1"/>
  <c r="K163" i="1"/>
  <c r="J163" i="1"/>
  <c r="I163" i="1"/>
  <c r="H163" i="1"/>
  <c r="G163" i="1"/>
  <c r="F163" i="1"/>
  <c r="F162" i="1" s="1"/>
  <c r="M160" i="1"/>
  <c r="M158" i="1"/>
  <c r="K157" i="1"/>
  <c r="J157" i="1"/>
  <c r="I157" i="1"/>
  <c r="H157" i="1"/>
  <c r="G157" i="1"/>
  <c r="M155" i="1"/>
  <c r="M154" i="1"/>
  <c r="M153" i="1"/>
  <c r="M152" i="1"/>
  <c r="M150" i="1"/>
  <c r="M149" i="1"/>
  <c r="K147" i="1"/>
  <c r="J147" i="1"/>
  <c r="I147" i="1"/>
  <c r="H147" i="1"/>
  <c r="G147" i="1"/>
  <c r="M146" i="1"/>
  <c r="M145" i="1"/>
  <c r="K144" i="1"/>
  <c r="K143" i="1" s="1"/>
  <c r="J144" i="1"/>
  <c r="J143" i="1" s="1"/>
  <c r="I144" i="1"/>
  <c r="I143" i="1" s="1"/>
  <c r="H144" i="1"/>
  <c r="H143" i="1" s="1"/>
  <c r="G144" i="1"/>
  <c r="G143" i="1" s="1"/>
  <c r="F144" i="1"/>
  <c r="F143" i="1" s="1"/>
  <c r="M142" i="1"/>
  <c r="M141" i="1"/>
  <c r="K140" i="1"/>
  <c r="J140" i="1"/>
  <c r="I140" i="1"/>
  <c r="H140" i="1"/>
  <c r="G140" i="1"/>
  <c r="M139" i="1"/>
  <c r="M138" i="1"/>
  <c r="M137" i="1"/>
  <c r="K136" i="1"/>
  <c r="J136" i="1"/>
  <c r="I136" i="1"/>
  <c r="H136" i="1"/>
  <c r="G136" i="1"/>
  <c r="M135" i="1"/>
  <c r="M134" i="1"/>
  <c r="M133" i="1"/>
  <c r="M130" i="1"/>
  <c r="M129" i="1"/>
  <c r="M128" i="1"/>
  <c r="M127" i="1"/>
  <c r="K126" i="1"/>
  <c r="J126" i="1"/>
  <c r="I126" i="1"/>
  <c r="H126" i="1"/>
  <c r="G126" i="1"/>
  <c r="M125" i="1"/>
  <c r="L124" i="1"/>
  <c r="K124" i="1"/>
  <c r="J124" i="1"/>
  <c r="I124" i="1"/>
  <c r="H124" i="1"/>
  <c r="G124" i="1"/>
  <c r="F124" i="1"/>
  <c r="F122" i="1" s="1"/>
  <c r="M123" i="1"/>
  <c r="M121" i="1"/>
  <c r="M120" i="1"/>
  <c r="M119" i="1"/>
  <c r="M116" i="1"/>
  <c r="M113" i="1"/>
  <c r="M112" i="1"/>
  <c r="M110" i="1"/>
  <c r="M109" i="1"/>
  <c r="M107" i="1"/>
  <c r="M105" i="1"/>
  <c r="M102" i="1"/>
  <c r="M101" i="1"/>
  <c r="M99" i="1"/>
  <c r="M98" i="1"/>
  <c r="M97" i="1"/>
  <c r="M95" i="1"/>
  <c r="M94" i="1"/>
  <c r="M93" i="1"/>
  <c r="M92" i="1"/>
  <c r="M91" i="1"/>
  <c r="M89" i="1"/>
  <c r="M88" i="1"/>
  <c r="M87" i="1"/>
  <c r="M85" i="1"/>
  <c r="M84" i="1"/>
  <c r="M83" i="1"/>
  <c r="M82" i="1"/>
  <c r="M81" i="1"/>
  <c r="L80" i="1"/>
  <c r="M79" i="1"/>
  <c r="M78" i="1"/>
  <c r="M76" i="1"/>
  <c r="M75" i="1"/>
  <c r="M74" i="1"/>
  <c r="M73" i="1"/>
  <c r="F72" i="1"/>
  <c r="F71" i="1" s="1"/>
  <c r="M64" i="1"/>
  <c r="M62" i="1"/>
  <c r="M61" i="1"/>
  <c r="M60" i="1"/>
  <c r="M59" i="1"/>
  <c r="L58" i="1"/>
  <c r="L50" i="1" s="1"/>
  <c r="M57" i="1"/>
  <c r="M56" i="1"/>
  <c r="M51" i="1"/>
  <c r="M44" i="1"/>
  <c r="F43" i="1"/>
  <c r="M41" i="1"/>
  <c r="M40" i="1"/>
  <c r="M39" i="1"/>
  <c r="L38" i="1"/>
  <c r="L30" i="1" s="1"/>
  <c r="F38" i="1"/>
  <c r="F30" i="1" s="1"/>
  <c r="M37" i="1"/>
  <c r="M36" i="1"/>
  <c r="M35" i="1"/>
  <c r="M34" i="1"/>
  <c r="M33" i="1"/>
  <c r="M32" i="1"/>
  <c r="M31" i="1"/>
  <c r="M28" i="1"/>
  <c r="M27" i="1"/>
  <c r="M26" i="1"/>
  <c r="M25" i="1"/>
  <c r="M23" i="1"/>
  <c r="M21" i="1"/>
  <c r="M19" i="1"/>
  <c r="M17" i="1"/>
  <c r="M15" i="1"/>
  <c r="M14" i="1"/>
  <c r="M13" i="1"/>
  <c r="M12" i="1"/>
  <c r="M11" i="1"/>
  <c r="M10" i="1"/>
  <c r="K9" i="1"/>
  <c r="J9" i="1"/>
  <c r="I9" i="1"/>
  <c r="H9" i="1"/>
  <c r="G9" i="1"/>
  <c r="L122" i="1" l="1"/>
  <c r="L103" i="1" s="1"/>
  <c r="F234" i="1"/>
  <c r="M50" i="1"/>
  <c r="I280" i="1"/>
  <c r="J280" i="1"/>
  <c r="G506" i="1"/>
  <c r="K506" i="1"/>
  <c r="F280" i="1"/>
  <c r="G280" i="1"/>
  <c r="K280" i="1"/>
  <c r="H280" i="1"/>
  <c r="M440" i="1"/>
  <c r="M494" i="1"/>
  <c r="F434" i="1"/>
  <c r="F433" i="1" s="1"/>
  <c r="F416" i="1" s="1"/>
  <c r="H434" i="1"/>
  <c r="H433" i="1" s="1"/>
  <c r="H416" i="1" s="1"/>
  <c r="I104" i="1"/>
  <c r="I122" i="1"/>
  <c r="J434" i="1"/>
  <c r="J433" i="1" s="1"/>
  <c r="J416" i="1" s="1"/>
  <c r="M38" i="1"/>
  <c r="K217" i="1"/>
  <c r="M30" i="1"/>
  <c r="M126" i="1"/>
  <c r="I217" i="1"/>
  <c r="G217" i="1"/>
  <c r="G234" i="1"/>
  <c r="K234" i="1"/>
  <c r="G271" i="1"/>
  <c r="I271" i="1"/>
  <c r="M72" i="1"/>
  <c r="M80" i="1"/>
  <c r="G104" i="1"/>
  <c r="G172" i="1"/>
  <c r="J234" i="1"/>
  <c r="H234" i="1"/>
  <c r="H104" i="1"/>
  <c r="M43" i="1"/>
  <c r="M58" i="1"/>
  <c r="M414" i="1"/>
  <c r="M413" i="1" s="1"/>
  <c r="F42" i="1"/>
  <c r="F29" i="1" s="1"/>
  <c r="M86" i="1"/>
  <c r="F104" i="1"/>
  <c r="J104" i="1"/>
  <c r="M157" i="1"/>
  <c r="M259" i="1"/>
  <c r="F271" i="1"/>
  <c r="J271" i="1"/>
  <c r="M277" i="1"/>
  <c r="F297" i="1"/>
  <c r="F296" i="1" s="1"/>
  <c r="F293" i="1" s="1"/>
  <c r="F292" i="1" s="1"/>
  <c r="J297" i="1"/>
  <c r="J296" i="1" s="1"/>
  <c r="J293" i="1" s="1"/>
  <c r="J292" i="1" s="1"/>
  <c r="I297" i="1"/>
  <c r="I296" i="1" s="1"/>
  <c r="I293" i="1" s="1"/>
  <c r="I292" i="1" s="1"/>
  <c r="M435" i="1"/>
  <c r="M63" i="1"/>
  <c r="M118" i="1"/>
  <c r="F217" i="1"/>
  <c r="F171" i="1" s="1"/>
  <c r="F170" i="1" s="1"/>
  <c r="F161" i="1" s="1"/>
  <c r="J217" i="1"/>
  <c r="M232" i="1"/>
  <c r="L258" i="1"/>
  <c r="M284" i="1"/>
  <c r="L434" i="1"/>
  <c r="L433" i="1" s="1"/>
  <c r="I434" i="1"/>
  <c r="I433" i="1" s="1"/>
  <c r="I416" i="1" s="1"/>
  <c r="M263" i="1"/>
  <c r="J172" i="1"/>
  <c r="G256" i="1"/>
  <c r="M136" i="1"/>
  <c r="M466" i="1"/>
  <c r="M163" i="1"/>
  <c r="M182" i="1"/>
  <c r="M239" i="1"/>
  <c r="M272" i="1"/>
  <c r="L306" i="1"/>
  <c r="M306" i="1" s="1"/>
  <c r="M24" i="1"/>
  <c r="M90" i="1"/>
  <c r="J122" i="1"/>
  <c r="M173" i="1"/>
  <c r="M20" i="1"/>
  <c r="M77" i="1"/>
  <c r="G122" i="1"/>
  <c r="I172" i="1"/>
  <c r="H122" i="1"/>
  <c r="K172" i="1"/>
  <c r="M9" i="1"/>
  <c r="M100" i="1"/>
  <c r="M140" i="1"/>
  <c r="M147" i="1"/>
  <c r="M167" i="1"/>
  <c r="H172" i="1"/>
  <c r="M178" i="1"/>
  <c r="M215" i="1"/>
  <c r="H217" i="1"/>
  <c r="M228" i="1"/>
  <c r="I234" i="1"/>
  <c r="M241" i="1"/>
  <c r="K262" i="1"/>
  <c r="K261" i="1" s="1"/>
  <c r="K256" i="1" s="1"/>
  <c r="I261" i="1"/>
  <c r="I256" i="1" s="1"/>
  <c r="M269" i="1"/>
  <c r="K271" i="1"/>
  <c r="H297" i="1"/>
  <c r="H296" i="1" s="1"/>
  <c r="H293" i="1" s="1"/>
  <c r="H292" i="1" s="1"/>
  <c r="M301" i="1"/>
  <c r="M417" i="1"/>
  <c r="M473" i="1"/>
  <c r="I506" i="1"/>
  <c r="L515" i="1"/>
  <c r="M515" i="1" s="1"/>
  <c r="M174" i="1"/>
  <c r="M218" i="1"/>
  <c r="M235" i="1"/>
  <c r="F262" i="1"/>
  <c r="F261" i="1" s="1"/>
  <c r="F256" i="1" s="1"/>
  <c r="J262" i="1"/>
  <c r="J261" i="1" s="1"/>
  <c r="J256" i="1" s="1"/>
  <c r="H271" i="1"/>
  <c r="M275" i="1"/>
  <c r="L294" i="1"/>
  <c r="M294" i="1" s="1"/>
  <c r="M300" i="1"/>
  <c r="L304" i="1"/>
  <c r="M304" i="1" s="1"/>
  <c r="M500" i="1"/>
  <c r="F506" i="1"/>
  <c r="J506" i="1"/>
  <c r="L527" i="1"/>
  <c r="M527" i="1" s="1"/>
  <c r="G434" i="1"/>
  <c r="G433" i="1" s="1"/>
  <c r="G416" i="1" s="1"/>
  <c r="M437" i="1"/>
  <c r="M507" i="1"/>
  <c r="M212" i="1"/>
  <c r="H262" i="1"/>
  <c r="H261" i="1" s="1"/>
  <c r="H256" i="1" s="1"/>
  <c r="L262" i="1"/>
  <c r="L261" i="1" s="1"/>
  <c r="G297" i="1"/>
  <c r="G296" i="1" s="1"/>
  <c r="G293" i="1" s="1"/>
  <c r="G292" i="1" s="1"/>
  <c r="H506" i="1"/>
  <c r="M298" i="1"/>
  <c r="M124" i="1"/>
  <c r="K122" i="1"/>
  <c r="M16" i="1"/>
  <c r="M468" i="1"/>
  <c r="L282" i="1"/>
  <c r="K297" i="1"/>
  <c r="K434" i="1"/>
  <c r="K104" i="1"/>
  <c r="M267" i="1"/>
  <c r="L271" i="1"/>
  <c r="F103" i="1" l="1"/>
  <c r="I279" i="1"/>
  <c r="I255" i="1" s="1"/>
  <c r="M258" i="1"/>
  <c r="L256" i="1"/>
  <c r="M71" i="1"/>
  <c r="L280" i="1"/>
  <c r="M280" i="1" s="1"/>
  <c r="K171" i="1"/>
  <c r="K170" i="1" s="1"/>
  <c r="K103" i="1" s="1"/>
  <c r="I171" i="1"/>
  <c r="I170" i="1" s="1"/>
  <c r="I103" i="1" s="1"/>
  <c r="I7" i="1" s="1"/>
  <c r="F8" i="1"/>
  <c r="M217" i="1"/>
  <c r="G279" i="1"/>
  <c r="G255" i="1" s="1"/>
  <c r="L29" i="1"/>
  <c r="L8" i="1" s="1"/>
  <c r="K296" i="1"/>
  <c r="K293" i="1" s="1"/>
  <c r="K292" i="1" s="1"/>
  <c r="K279" i="1" s="1"/>
  <c r="L297" i="1"/>
  <c r="M297" i="1" s="1"/>
  <c r="M234" i="1"/>
  <c r="G171" i="1"/>
  <c r="G170" i="1" s="1"/>
  <c r="G103" i="1" s="1"/>
  <c r="M42" i="1"/>
  <c r="L506" i="1"/>
  <c r="M506" i="1" s="1"/>
  <c r="H279" i="1"/>
  <c r="H255" i="1" s="1"/>
  <c r="J171" i="1"/>
  <c r="J170" i="1" s="1"/>
  <c r="J103" i="1" s="1"/>
  <c r="J7" i="1" s="1"/>
  <c r="F279" i="1"/>
  <c r="F255" i="1" s="1"/>
  <c r="J279" i="1"/>
  <c r="J255" i="1" s="1"/>
  <c r="M271" i="1"/>
  <c r="M262" i="1"/>
  <c r="M122" i="1"/>
  <c r="M162" i="1"/>
  <c r="H171" i="1"/>
  <c r="H170" i="1" s="1"/>
  <c r="H103" i="1" s="1"/>
  <c r="M104" i="1"/>
  <c r="M261" i="1"/>
  <c r="M172" i="1"/>
  <c r="M434" i="1"/>
  <c r="K433" i="1"/>
  <c r="K416" i="1" s="1"/>
  <c r="M106" i="1"/>
  <c r="M144" i="1"/>
  <c r="M143" i="1"/>
  <c r="M282" i="1"/>
  <c r="L416" i="1"/>
  <c r="F7" i="1" l="1"/>
  <c r="F6" i="1" s="1"/>
  <c r="K255" i="1"/>
  <c r="H7" i="1"/>
  <c r="H6" i="1" s="1"/>
  <c r="J6" i="1"/>
  <c r="I6" i="1"/>
  <c r="G7" i="1"/>
  <c r="G6" i="1" s="1"/>
  <c r="L296" i="1"/>
  <c r="L293" i="1" s="1"/>
  <c r="M433" i="1"/>
  <c r="M416" i="1"/>
  <c r="M256" i="1"/>
  <c r="M29" i="1"/>
  <c r="M171" i="1"/>
  <c r="M296" i="1" l="1"/>
  <c r="M170" i="1"/>
  <c r="K7" i="1"/>
  <c r="K6" i="1" s="1"/>
  <c r="M8" i="1"/>
  <c r="L292" i="1"/>
  <c r="M293" i="1"/>
  <c r="M292" i="1" l="1"/>
  <c r="L279" i="1"/>
  <c r="L255" i="1" s="1"/>
  <c r="M161" i="1"/>
  <c r="L7" i="1"/>
  <c r="L6" i="1" l="1"/>
  <c r="M279" i="1"/>
  <c r="M103" i="1"/>
  <c r="M255" i="1" l="1"/>
  <c r="M7" i="1"/>
  <c r="M6" i="1" l="1"/>
</calcChain>
</file>

<file path=xl/comments1.xml><?xml version="1.0" encoding="utf-8"?>
<comments xmlns="http://schemas.openxmlformats.org/spreadsheetml/2006/main">
  <authors>
    <author>ISABEL CRISTINA ICMH. MONTOYA HERNANDEZ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ISABEL CRISTINA ICMH. MONTOYA HERNANDEZ:</t>
        </r>
        <r>
          <rPr>
            <sz val="9"/>
            <color indexed="81"/>
            <rFont val="Tahoma"/>
            <family val="2"/>
          </rPr>
          <t xml:space="preserve">
revisar rubro
</t>
        </r>
      </text>
    </comment>
    <comment ref="F50" authorId="0">
      <text>
        <r>
          <rPr>
            <b/>
            <sz val="9"/>
            <color indexed="81"/>
            <rFont val="Tahoma"/>
            <family val="2"/>
          </rPr>
          <t>ISABEL CRISTINA ICMH. MONTOYA HERNANDEZ
revisar la formula</t>
        </r>
      </text>
    </comment>
    <comment ref="A124" authorId="0">
      <text>
        <r>
          <rPr>
            <b/>
            <sz val="9"/>
            <color indexed="81"/>
            <rFont val="Tahoma"/>
            <family val="2"/>
          </rPr>
          <t>ISABEL CRISTINA ICMH. MONTOYA HERNANDEZ:</t>
        </r>
        <r>
          <rPr>
            <sz val="9"/>
            <color indexed="81"/>
            <rFont val="Tahoma"/>
            <family val="2"/>
          </rPr>
          <t xml:space="preserve">
eliminar esta celda
</t>
        </r>
      </text>
    </comment>
  </commentList>
</comments>
</file>

<file path=xl/sharedStrings.xml><?xml version="1.0" encoding="utf-8"?>
<sst xmlns="http://schemas.openxmlformats.org/spreadsheetml/2006/main" count="2120" uniqueCount="857">
  <si>
    <t>SECRETARIA DE HACIENDA</t>
  </si>
  <si>
    <t xml:space="preserve">EJECUCION DE INGRESOS PRESUPUESTADOS </t>
  </si>
  <si>
    <t>PosPre</t>
  </si>
  <si>
    <t>Fondo</t>
  </si>
  <si>
    <t>CeGestor</t>
  </si>
  <si>
    <t>Descripción</t>
  </si>
  <si>
    <t>Descripción  Fondos</t>
  </si>
  <si>
    <t>Presupuesto Inicial</t>
  </si>
  <si>
    <t>Devoluciones</t>
  </si>
  <si>
    <t>Suplementos</t>
  </si>
  <si>
    <t>Presupuesto Actual</t>
  </si>
  <si>
    <t>%EJEC</t>
  </si>
  <si>
    <t>T-I</t>
  </si>
  <si>
    <t>INGRESOS TOTALES</t>
  </si>
  <si>
    <t>T-I.A</t>
  </si>
  <si>
    <t>INGRESOS CORRIENTES</t>
  </si>
  <si>
    <t>T-I.A.1</t>
  </si>
  <si>
    <t xml:space="preserve">TRIBUTARIOS </t>
  </si>
  <si>
    <t>T-I.A.1.2</t>
  </si>
  <si>
    <t>Vehículos Automotores</t>
  </si>
  <si>
    <t>T-I.A.1.2.1</t>
  </si>
  <si>
    <t>1114</t>
  </si>
  <si>
    <t>Vehículos Automotores
 Vigencia Actual</t>
  </si>
  <si>
    <t>FONDOS COMUNES  </t>
  </si>
  <si>
    <t>Vehículos Automotores Vigencia Actual</t>
  </si>
  <si>
    <t>20% VEHÍCULOS AUTOMOTORES MUNICIPIOS    </t>
  </si>
  <si>
    <t>0-2522</t>
  </si>
  <si>
    <t>SOBRETASA AMBIENTAL 1% ICLD</t>
  </si>
  <si>
    <t>T-I.A.1.2.2</t>
  </si>
  <si>
    <t>Vehículos Automotores Vigencias Anteriores</t>
  </si>
  <si>
    <t>20% VEHÍCULOS AUTOMOTORES
 MUNICIPIOS    </t>
  </si>
  <si>
    <t>T-I.A.1.11</t>
  </si>
  <si>
    <t>Impuesto a ganadores de sorteos ordinarios y extraordinarios</t>
  </si>
  <si>
    <t>1116</t>
  </si>
  <si>
    <t>RENTAS CEDIDAS DIFERENTES A LEY 643     </t>
  </si>
  <si>
    <t>RENTAS CEDIDAS LEY 643</t>
  </si>
  <si>
    <t>T-I.A.1.12</t>
  </si>
  <si>
    <t>Impuesto de loterías foráneas</t>
  </si>
  <si>
    <t>T-I.A.1.13</t>
  </si>
  <si>
    <t>Impuesto de Registro</t>
  </si>
  <si>
    <t>FONPET </t>
  </si>
  <si>
    <t>T-I.A.1.14</t>
  </si>
  <si>
    <t>T-I.A.1.14.1</t>
  </si>
  <si>
    <t>Impuesto al consumo de licores</t>
  </si>
  <si>
    <t>T-I.A.1.14.1.1.1</t>
  </si>
  <si>
    <t>AL FONDO DE LA VIVIENDA (0.75%)</t>
  </si>
  <si>
    <t>T-I.A.1.14.1.1.2</t>
  </si>
  <si>
    <t>T-I.A.1.14.1.1.3</t>
  </si>
  <si>
    <t>T-I.A.1.14.1.2</t>
  </si>
  <si>
    <t>T-I.A.1.14.1.2.1</t>
  </si>
  <si>
    <t>T-I.A.1.14.1.2.2</t>
  </si>
  <si>
    <t>T-I.A.1.14.1.2.3</t>
  </si>
  <si>
    <t>T-I.A.1.14.2</t>
  </si>
  <si>
    <t>T-I.A.1.14.2.1</t>
  </si>
  <si>
    <t>T-I.A.1.14.2.1.1</t>
  </si>
  <si>
    <t>T-I.A.1.14.2.1.2</t>
  </si>
  <si>
    <t>0-3142</t>
  </si>
  <si>
    <t>T-I.A.1.15.1</t>
  </si>
  <si>
    <t>T-I.A.1.15.2</t>
  </si>
  <si>
    <t>0-3141</t>
  </si>
  <si>
    <t>IVA Ced Lic LEY 788 DE 2002(DEPORTES)   </t>
  </si>
  <si>
    <t>T-I.A.1.16</t>
  </si>
  <si>
    <t>Impuesto al Consumo Cerveza</t>
  </si>
  <si>
    <t>T-I.A.1.16.1</t>
  </si>
  <si>
    <t>Impuesto al Consumo Cerveza de producción Nacional</t>
  </si>
  <si>
    <t>T-I.A.1.16.2</t>
  </si>
  <si>
    <t>Impuesto al Consumo Cerveza de producción extranjera</t>
  </si>
  <si>
    <t>T-I.A.1.17</t>
  </si>
  <si>
    <t>T-I.A.1.17.1</t>
  </si>
  <si>
    <t>T-I.A.1.17.2</t>
  </si>
  <si>
    <t>T-I.A.1.18</t>
  </si>
  <si>
    <t>Impuesto Al Consumo De Cigarrillos y Tabaco</t>
  </si>
  <si>
    <t>T-I.A.1.18.1</t>
  </si>
  <si>
    <t>T-I.A.1.18.1.1</t>
  </si>
  <si>
    <t>T-I.A.1.18.1.2</t>
  </si>
  <si>
    <t>T-I.A.1.18.2</t>
  </si>
  <si>
    <t>T-I.A.1.18.2.1</t>
  </si>
  <si>
    <t>T-I.A.1.18.2.2</t>
  </si>
  <si>
    <t>T-I.A.1.24</t>
  </si>
  <si>
    <t>Degüello de ganado mayor</t>
  </si>
  <si>
    <t>DEGUELLO 70% DEL 90% (DEPARTAMENTO)     </t>
  </si>
  <si>
    <t>0-2092</t>
  </si>
  <si>
    <t>DEGUELLO 10% DEL 90% (Fdo Esp. Rentas)  </t>
  </si>
  <si>
    <t>T-I.A.1.26</t>
  </si>
  <si>
    <t>Sobretasa a la Gasolina</t>
  </si>
  <si>
    <t>5%SOBRETASA A LA GASOLINA FondoSubsSobre</t>
  </si>
  <si>
    <t>T-I.A.1.28</t>
  </si>
  <si>
    <t>Estampillas</t>
  </si>
  <si>
    <t>T-I.A.1.28.1</t>
  </si>
  <si>
    <t>Estampilla para el bienestar del Adulto Mayor</t>
  </si>
  <si>
    <t>20% ESTAMPILLAS </t>
  </si>
  <si>
    <t>ESTAMPILLA CENTRO BIENESTAR DEL ANCIANO </t>
  </si>
  <si>
    <t>T-I.A.1.28.2</t>
  </si>
  <si>
    <t>EstampillasPro Electrificación Rural</t>
  </si>
  <si>
    <t>ESTAMPILLA PROELECTRIFICACION  </t>
  </si>
  <si>
    <t>T-I.A.1.28.5</t>
  </si>
  <si>
    <t>Estampillas Prodesarrollo Departamental</t>
  </si>
  <si>
    <t>ESTAMPILLA PRODESARROLLO </t>
  </si>
  <si>
    <t>1133</t>
  </si>
  <si>
    <t>T-I.A.1.28.7</t>
  </si>
  <si>
    <t>EstampillasProhospitales Universitarios y otras estampillas Pro hospitales</t>
  </si>
  <si>
    <t>ESTAMPILLA PROHOSPITALES </t>
  </si>
  <si>
    <t>T-I.A.1.30</t>
  </si>
  <si>
    <t>Contribución sobre Contratos de Obras Públicas</t>
  </si>
  <si>
    <t>0-2170</t>
  </si>
  <si>
    <t>CONTRIBUCION ESPECIAL DE SEGURIDAD</t>
  </si>
  <si>
    <t>T-I.A.2</t>
  </si>
  <si>
    <t>NO TRIBUTARIOS</t>
  </si>
  <si>
    <t>T-I.A.2.1</t>
  </si>
  <si>
    <t>Tasas y Derechos</t>
  </si>
  <si>
    <t>T-I.A.2.1.1</t>
  </si>
  <si>
    <t>Peajes</t>
  </si>
  <si>
    <t>INGRESOS POR PEAJES   </t>
  </si>
  <si>
    <t>T-I.A.2.1.11</t>
  </si>
  <si>
    <t>Derechos de explotación de juegos de suerte y azar</t>
  </si>
  <si>
    <t>T-I.A.2.1.11.2</t>
  </si>
  <si>
    <t>Juego de loterías</t>
  </si>
  <si>
    <t>T-I.A.2.1.11.3</t>
  </si>
  <si>
    <t>Juegos de apuestas permanentes o chance</t>
  </si>
  <si>
    <t>T-I.A.2.1.11.4</t>
  </si>
  <si>
    <t>Juegos de suerte y azar promocionales</t>
  </si>
  <si>
    <t>T-I.A.2.1.11.8</t>
  </si>
  <si>
    <t>Juegos de suerte y azar novedosos</t>
  </si>
  <si>
    <t>Otras Tasas (desagregar o especificar)</t>
  </si>
  <si>
    <t>LICENCIAS RAYOS X     </t>
  </si>
  <si>
    <t>FONDO ROTATORIO DE ESTUPEFACIENTES</t>
  </si>
  <si>
    <t>T-I.A.2.1.90</t>
  </si>
  <si>
    <t>T-I.A.2.2</t>
  </si>
  <si>
    <t>Multas y sanciones</t>
  </si>
  <si>
    <t>T-I.A.2.2.1</t>
  </si>
  <si>
    <t>Multas de Tránsito y Transporte</t>
  </si>
  <si>
    <t>PLANES DE TRANSITO Y SEGURIDAD VIAL     </t>
  </si>
  <si>
    <t xml:space="preserve">Multas de Gobierno </t>
  </si>
  <si>
    <t>T-I.A.2.2.5</t>
  </si>
  <si>
    <t>Intereses moratorios</t>
  </si>
  <si>
    <t>T-I.A.2.2.5.5</t>
  </si>
  <si>
    <t>T-I.A.2.2.5.9</t>
  </si>
  <si>
    <t>Otros intereses de origen tributario</t>
  </si>
  <si>
    <t>0-2070</t>
  </si>
  <si>
    <t>0-2150</t>
  </si>
  <si>
    <t>CONTRIBUCIÓN POR VALORIZACIÓN  </t>
  </si>
  <si>
    <t>T-I.A.2.2.5.10</t>
  </si>
  <si>
    <t>Otros intereses de origen no tributario</t>
  </si>
  <si>
    <t>T-I.A.2.2.6</t>
  </si>
  <si>
    <t>Sanciones tributarias</t>
  </si>
  <si>
    <t>T-I.A.2.2.6.4</t>
  </si>
  <si>
    <t>T-I.A.2.2.15</t>
  </si>
  <si>
    <t>Otras Multas y sanciones</t>
  </si>
  <si>
    <t>REC CAP PROP INV DEU</t>
  </si>
  <si>
    <t>T-I.A.2.3</t>
  </si>
  <si>
    <t>Contribuciones</t>
  </si>
  <si>
    <t>T-I.A.2.3.1</t>
  </si>
  <si>
    <t>Contribución de Valorización</t>
  </si>
  <si>
    <t>T-I.A.2.3.1.1</t>
  </si>
  <si>
    <t>Contribución de Valorización Vigencia Actual</t>
  </si>
  <si>
    <t>T-I.A.2.3.1.2</t>
  </si>
  <si>
    <t>Contribución de Valorización Vigencias Anteriores</t>
  </si>
  <si>
    <t>T-I.A.2.4</t>
  </si>
  <si>
    <t>Venta de bienes y servicios</t>
  </si>
  <si>
    <t>T-I.A.2.4.7</t>
  </si>
  <si>
    <t>COMERCIALIZACION BIENES Y SERVICIOS EDUC</t>
  </si>
  <si>
    <t>T-I.A.2.4.8.2</t>
  </si>
  <si>
    <t>Venta de medicamentos controlados</t>
  </si>
  <si>
    <t>T-I.A.2.4.9</t>
  </si>
  <si>
    <t>Servicios de Transito y Trasporte</t>
  </si>
  <si>
    <t>T-I.A.2.4.10</t>
  </si>
  <si>
    <t>0-2513</t>
  </si>
  <si>
    <t>T-I.A.2.5</t>
  </si>
  <si>
    <t>Rentas contractuales</t>
  </si>
  <si>
    <t>T-I.A.2.5.1</t>
  </si>
  <si>
    <t>Arrendamientos</t>
  </si>
  <si>
    <t>T-I.A.2.6</t>
  </si>
  <si>
    <t>Transferencias</t>
  </si>
  <si>
    <t>T-I.A.2.6.1</t>
  </si>
  <si>
    <t>T-I.A.2.6.1.3</t>
  </si>
  <si>
    <t>Cuota de Fiscalización</t>
  </si>
  <si>
    <t>DE CUOTAS DE FISCALIZACION     </t>
  </si>
  <si>
    <t>T-I.A.2.6.1.3.1</t>
  </si>
  <si>
    <t>Proveniente de Empresas Industriales y Comerciales, Sociales del estado y de servicios públicos</t>
  </si>
  <si>
    <t>T-I.A.2.6.1.3.2</t>
  </si>
  <si>
    <t>Provenientes de Establecimientos públicos</t>
  </si>
  <si>
    <t>T-I.A.2.6.1.3.3</t>
  </si>
  <si>
    <t>T-I.A.2.6.1.5</t>
  </si>
  <si>
    <t>Cuotas partes pensiónales</t>
  </si>
  <si>
    <t>0-2512</t>
  </si>
  <si>
    <t>CUOTAS  PARTES  MESADA PENSIONAL</t>
  </si>
  <si>
    <t>T-I.A.2.6.2</t>
  </si>
  <si>
    <t>Trasferencias para Inversión</t>
  </si>
  <si>
    <t>T-I.A.2.6.2.1</t>
  </si>
  <si>
    <t>Del Nivel Nacional</t>
  </si>
  <si>
    <t>T-I.A.2.6.2.1.1</t>
  </si>
  <si>
    <t>T-I.A.2.6.2.1.1.1</t>
  </si>
  <si>
    <t>T-I.A.2.6.2.1.1.1.1</t>
  </si>
  <si>
    <t>0-3010</t>
  </si>
  <si>
    <t>1-3010</t>
  </si>
  <si>
    <t>T-I.A.2.6.2.1.1.1.2</t>
  </si>
  <si>
    <t>T-I.A.2.6.2.1.1.2</t>
  </si>
  <si>
    <t>T-I.A.2.6.2.1.1.2.2</t>
  </si>
  <si>
    <t>T-I.A.2.6.2.1.1.2.3</t>
  </si>
  <si>
    <t>T-I.A.2.6.2.1.1.2.4</t>
  </si>
  <si>
    <t>SGP SALUD APORTES PATR SIN SITUAC FONDOS</t>
  </si>
  <si>
    <t>T-I.A.2.6.2.1.1.5</t>
  </si>
  <si>
    <t>T-I.A.2.6.2.1.1.5.2</t>
  </si>
  <si>
    <t>0-3070</t>
  </si>
  <si>
    <t>0-3071</t>
  </si>
  <si>
    <t>0-3072</t>
  </si>
  <si>
    <t>0-3073</t>
  </si>
  <si>
    <t>0-3074</t>
  </si>
  <si>
    <t>0-3075</t>
  </si>
  <si>
    <t>0-3076</t>
  </si>
  <si>
    <t>0-3077</t>
  </si>
  <si>
    <t>1-3048</t>
  </si>
  <si>
    <t>1-3049</t>
  </si>
  <si>
    <t>1-3054</t>
  </si>
  <si>
    <t>T-I.A.2.6.2.1.5</t>
  </si>
  <si>
    <t>IVA telefonía celular</t>
  </si>
  <si>
    <t>0-3131</t>
  </si>
  <si>
    <t>IVA CedTelCel L788/02 DR1717/03(DEP,CUL)</t>
  </si>
  <si>
    <t>IVA CedTelCel L788/02 DR1717/03 DEPORTE </t>
  </si>
  <si>
    <t>T-I.A.2.6.2.1.6</t>
  </si>
  <si>
    <t>Sobretasa al ACPM</t>
  </si>
  <si>
    <t>SOBRETASA AL ACPM     </t>
  </si>
  <si>
    <t>0-3103</t>
  </si>
  <si>
    <t>REGALIAS     </t>
  </si>
  <si>
    <t>T-I.A.2.6.2.1.8</t>
  </si>
  <si>
    <t>Otras Transferencias del Nivel Nacional para inversión</t>
  </si>
  <si>
    <t>T-I.A.2.6.2.1.8.1</t>
  </si>
  <si>
    <t>En Salud</t>
  </si>
  <si>
    <t>T-I.A.2.6.2.1.8.1.10</t>
  </si>
  <si>
    <t>Otras Transferencias del Nivel Nacional para inversión en Salud</t>
  </si>
  <si>
    <t>CV0914/2013ALIM.ESCO</t>
  </si>
  <si>
    <t>En otros sectores</t>
  </si>
  <si>
    <t>0-4598</t>
  </si>
  <si>
    <t>PROGRAMAS MINEROS DELEGACION MINMINAS   </t>
  </si>
  <si>
    <t>T-I.A.2.6.2.1.8.90</t>
  </si>
  <si>
    <t>T-I.A.2.6.2.4</t>
  </si>
  <si>
    <t>Del Nivel municipal</t>
  </si>
  <si>
    <t>T-I.A.2.6.2.5</t>
  </si>
  <si>
    <t>Sector Descentralizado</t>
  </si>
  <si>
    <t>Nacional</t>
  </si>
  <si>
    <t>T-I.A.2.7</t>
  </si>
  <si>
    <t>Otros Ingresos No Tributarios</t>
  </si>
  <si>
    <t>T-I.A.2.7.1</t>
  </si>
  <si>
    <t>Operaciones comerciales</t>
  </si>
  <si>
    <t>T-I.A.2.7.4</t>
  </si>
  <si>
    <t>Premios de juegos de suerte y azar no reclamados</t>
  </si>
  <si>
    <t>T-I.A.2.7.4.1</t>
  </si>
  <si>
    <t>T-I.A.2.7.10</t>
  </si>
  <si>
    <t>Otros no tributarios</t>
  </si>
  <si>
    <t>0-2060</t>
  </si>
  <si>
    <t>0-2120</t>
  </si>
  <si>
    <t>CUOTAS BENEFICIARIOS FONDO DE VIVIENDA  </t>
  </si>
  <si>
    <t>FDO ESPECIAL RENTAS   </t>
  </si>
  <si>
    <t>APORTE PUBLICITARIO   </t>
  </si>
  <si>
    <t>0-2430</t>
  </si>
  <si>
    <t>INGRESOS DE CAPITAL</t>
  </si>
  <si>
    <t>T-I.B.1</t>
  </si>
  <si>
    <t>Cofinanciación</t>
  </si>
  <si>
    <t>T-I.B.1.3</t>
  </si>
  <si>
    <t>T-I.B.1.3.1</t>
  </si>
  <si>
    <t>Cofinanciacion Municipal Programas de Salud</t>
  </si>
  <si>
    <t>T-I.B.1.4</t>
  </si>
  <si>
    <t>Otras Cofinanciaciones</t>
  </si>
  <si>
    <t>T-I.B.1.4.1</t>
  </si>
  <si>
    <t>T-I.B.1.4.1.1</t>
  </si>
  <si>
    <t>T-I.B.1.4.1.1.1</t>
  </si>
  <si>
    <t>De establecimientos públicos</t>
  </si>
  <si>
    <t>CVN INTER 078/2012 FONDO DE ADAPTACION  </t>
  </si>
  <si>
    <t>T-I.B.1.4.1.1.3</t>
  </si>
  <si>
    <t>De empresas</t>
  </si>
  <si>
    <t>T-I.B.1.4.1.3</t>
  </si>
  <si>
    <t>Municipal</t>
  </si>
  <si>
    <t>T-I.B.2</t>
  </si>
  <si>
    <t>Regalías Indirectas (Régimen Anterior de Regalías Ley 141/94 y 756/02)</t>
  </si>
  <si>
    <t>T-I.B.4</t>
  </si>
  <si>
    <t>Recursos del crédito</t>
  </si>
  <si>
    <t>T-I.B.4.1</t>
  </si>
  <si>
    <t>Interno</t>
  </si>
  <si>
    <t>T-I.B.4.1.5</t>
  </si>
  <si>
    <t>Banca Comercial Privada</t>
  </si>
  <si>
    <t>BANCO POPULAR</t>
  </si>
  <si>
    <t>T-I.B.4.2</t>
  </si>
  <si>
    <t>Externo</t>
  </si>
  <si>
    <t>CONTRATO DE EMPRÉSTITO</t>
  </si>
  <si>
    <t>T-I.B.5</t>
  </si>
  <si>
    <t>Recuperación de Cartera (Diferentes a Tributarios)</t>
  </si>
  <si>
    <t>T-I.B.5.1</t>
  </si>
  <si>
    <t>Por créditos concedidos</t>
  </si>
  <si>
    <t>T-I.B.6</t>
  </si>
  <si>
    <t>Recursos del balance</t>
  </si>
  <si>
    <t>T-I.B.6.1</t>
  </si>
  <si>
    <t>Cancelación de reservas</t>
  </si>
  <si>
    <t>T-I.B.6.1.2</t>
  </si>
  <si>
    <t>De SGP</t>
  </si>
  <si>
    <t>SGP Educación Prestación del Servicio</t>
  </si>
  <si>
    <t>T-I.B.6.1.2.2.3</t>
  </si>
  <si>
    <t>T-I.B.6.1.3</t>
  </si>
  <si>
    <t>De otros recursos</t>
  </si>
  <si>
    <t>AL FONDO DE LA VIVIENDA (1%)</t>
  </si>
  <si>
    <t>CUOTA FDO VIVIENDA</t>
  </si>
  <si>
    <t>CONTR ESP SEGURIDAD</t>
  </si>
  <si>
    <t>APORTE PUBLICITARIO</t>
  </si>
  <si>
    <t>FONDO VIVIENDA DSSA</t>
  </si>
  <si>
    <t>RENT CED DIFER L643</t>
  </si>
  <si>
    <t>RENTAS CEDIDAS LEY 643</t>
  </si>
  <si>
    <t>SOBRETASA Al ACPM</t>
  </si>
  <si>
    <t>T-I.B.6.2</t>
  </si>
  <si>
    <t>Superávit Fiscal</t>
  </si>
  <si>
    <t>T-I.B.6.2.1</t>
  </si>
  <si>
    <t>Superávit Fiscal de la Vigencia Anterior</t>
  </si>
  <si>
    <t>T-I.B.6.2.1.1</t>
  </si>
  <si>
    <t>T-I.B.6.2.1.2</t>
  </si>
  <si>
    <t>T-I.B.6.2.1.2.1</t>
  </si>
  <si>
    <t>T-I.B.6.2.1.2.1.1</t>
  </si>
  <si>
    <t>T-I.B.6.2.1.2.1.1.1</t>
  </si>
  <si>
    <t>T-I.B.6.2.1.2.1.2</t>
  </si>
  <si>
    <t>T-I.B.6.2.1.2.1.2.3</t>
  </si>
  <si>
    <t>T-I.B.6.2.1.2.3</t>
  </si>
  <si>
    <t>T-I.B.6.2.1.2.9</t>
  </si>
  <si>
    <t>FND PROM PROY PROD</t>
  </si>
  <si>
    <t>FDO ESPECIAL RENTAS</t>
  </si>
  <si>
    <t>PEAJES DPT 10%AbuOri</t>
  </si>
  <si>
    <t>VTA PL. LIB.O.2/3/13</t>
  </si>
  <si>
    <t>FONDO DE BIENESTAR SOCIAL</t>
  </si>
  <si>
    <t>FND ROT ESTUPEFACIEN</t>
  </si>
  <si>
    <t>RECOBROS</t>
  </si>
  <si>
    <t>IVA CEDIDO LIC DSSA</t>
  </si>
  <si>
    <t>TUBERCULOSIS</t>
  </si>
  <si>
    <t>T-I.B.6.2.2</t>
  </si>
  <si>
    <t>Superávit Fiscal de vigencias anteriores no incorporado</t>
  </si>
  <si>
    <t>T-I.B.6.2.2.2.9</t>
  </si>
  <si>
    <t>CONTRIBUCIÓN POR VALORIZACIÓN</t>
  </si>
  <si>
    <t>20%VEHÍCULOS AUTOMOT</t>
  </si>
  <si>
    <t>T-I.B.7</t>
  </si>
  <si>
    <t>T-I.B.7.1</t>
  </si>
  <si>
    <t>Al sector público</t>
  </si>
  <si>
    <t>T-I.B.7.1.5</t>
  </si>
  <si>
    <t>Venta de edificios</t>
  </si>
  <si>
    <t xml:space="preserve"> VTA PL. LIB.O.2/3/13</t>
  </si>
  <si>
    <t>Ordenanza 16 19/06/2</t>
  </si>
  <si>
    <t>T-I.B.8</t>
  </si>
  <si>
    <t>Rendimientos por operaciones financieras</t>
  </si>
  <si>
    <t>T-I.B.8.1</t>
  </si>
  <si>
    <t>T-I.B.8.1.3</t>
  </si>
  <si>
    <t>0-2181</t>
  </si>
  <si>
    <t>T-I.B.8.2</t>
  </si>
  <si>
    <t>T-I.B.8.2.1</t>
  </si>
  <si>
    <t>T-I.B.8.2.1.1</t>
  </si>
  <si>
    <t>0-3011</t>
  </si>
  <si>
    <t>T-I.B.8.2.1.1.1</t>
  </si>
  <si>
    <t>T-I.B.8.2.1.2</t>
  </si>
  <si>
    <t>T-I.B.8.2.1.2.2</t>
  </si>
  <si>
    <t>T-I.B.8.2.1.2.3</t>
  </si>
  <si>
    <t>T-I.B.8.2.1.5</t>
  </si>
  <si>
    <t>T-I.B.8.2.1.5.2</t>
  </si>
  <si>
    <t>T-I.B.8.2.2</t>
  </si>
  <si>
    <t>Provenientes de regalías y compensaciones  (Régimen Anterior de Regalías Ley 141/94 y 756/02)</t>
  </si>
  <si>
    <t>T-I.B.8.2.3</t>
  </si>
  <si>
    <t>T-I.B.9</t>
  </si>
  <si>
    <t>Donaciones</t>
  </si>
  <si>
    <t>T-I.B.9.7</t>
  </si>
  <si>
    <t>Del resto del mundo</t>
  </si>
  <si>
    <t>T-I.B.11</t>
  </si>
  <si>
    <t>T-I.B.13</t>
  </si>
  <si>
    <t>Reintegros</t>
  </si>
  <si>
    <t>T-I.B.13.1</t>
  </si>
  <si>
    <t>Salud</t>
  </si>
  <si>
    <t>T-I.B.13.1.4</t>
  </si>
  <si>
    <t>Otros Reintegros</t>
  </si>
  <si>
    <t>T-I.B.13.10</t>
  </si>
  <si>
    <t>Reintegros Otros</t>
  </si>
  <si>
    <t>T-I.B.14</t>
  </si>
  <si>
    <t>Otros ingresos de capital</t>
  </si>
  <si>
    <r>
      <rPr>
        <b/>
        <sz val="11"/>
        <color indexed="36"/>
        <rFont val="Calibri"/>
        <family val="2"/>
        <scheme val="minor"/>
      </rPr>
      <t>Trans.</t>
    </r>
    <r>
      <rPr>
        <b/>
        <sz val="11"/>
        <rFont val="Calibri"/>
        <family val="2"/>
        <scheme val="minor"/>
      </rPr>
      <t>Ctra Crédito</t>
    </r>
  </si>
  <si>
    <r>
      <rPr>
        <b/>
        <sz val="11"/>
        <color indexed="36"/>
        <rFont val="Calibri"/>
        <family val="2"/>
        <scheme val="minor"/>
      </rPr>
      <t>Trans.</t>
    </r>
    <r>
      <rPr>
        <b/>
        <sz val="11"/>
        <rFont val="Calibri"/>
        <family val="2"/>
        <scheme val="minor"/>
      </rPr>
      <t>Crédito</t>
    </r>
  </si>
  <si>
    <t>EXCEDENTES FINANCIEROS IDEA</t>
  </si>
  <si>
    <t>CNV MINISTERIO DE LA PROTECCION  SOCIAL  </t>
  </si>
  <si>
    <t>0-OF2512</t>
  </si>
  <si>
    <t>ProgInimputablesNaci</t>
  </si>
  <si>
    <t>SALUD PUBLICA</t>
  </si>
  <si>
    <t>PROG CON ELIM LEPRA</t>
  </si>
  <si>
    <t>1-OF2623</t>
  </si>
  <si>
    <t>PAGO CESANT EMP RETR</t>
  </si>
  <si>
    <t xml:space="preserve">T-I.A.2.6.2.5.2 </t>
  </si>
  <si>
    <t>Transferencias descentralizadas
Departamental</t>
  </si>
  <si>
    <t>COFINANCIACIÓN SECTOR DESCENTRALIZADO NACIONAL</t>
  </si>
  <si>
    <t>0-OA3142</t>
  </si>
  <si>
    <t>T-I.A.2.6.2.1.1.5.1</t>
  </si>
  <si>
    <t>1-3040</t>
  </si>
  <si>
    <t>SGP AGUA POTABLE  Y SANEAMIENTO</t>
  </si>
  <si>
    <t>T-I.A.2.6.2.1.8.1.11</t>
  </si>
  <si>
    <t>COMPENSACION LEY 1393
 DE 2011</t>
  </si>
  <si>
    <t>0OA2611</t>
  </si>
  <si>
    <t>CUOTAS PARTES MESADAS PENIMP DE REG.10%</t>
  </si>
  <si>
    <t>TI.A.1.28.5</t>
  </si>
  <si>
    <t>Vehículos automotoresIntereses</t>
  </si>
  <si>
    <t>Vehículos automotoresSanción</t>
  </si>
  <si>
    <t>S. G. P. Educación  Prestación de servicios</t>
  </si>
  <si>
    <t>SGP  EDUCACION </t>
  </si>
  <si>
    <t>S. G. P. Educación  Cancelaciones</t>
  </si>
  <si>
    <t>S. G. P. Salud  Salud Publica</t>
  </si>
  <si>
    <t>SGP  SALUD  SALUD PUBLICA    </t>
  </si>
  <si>
    <t>0PS3031</t>
  </si>
  <si>
    <t>SGP  SALUD  OFERTA  </t>
  </si>
  <si>
    <t>SGPAPSAANGELOPOLIS</t>
  </si>
  <si>
    <t>SGPAPSAANZA</t>
  </si>
  <si>
    <t>SGPAPSAGOMEZ PLATA</t>
  </si>
  <si>
    <t>SGPAPSAMURINDO</t>
  </si>
  <si>
    <t>SGPAPSAVIGIA DEL F</t>
  </si>
  <si>
    <t>SGPAPSAZARAGOZA</t>
  </si>
  <si>
    <t>SGPAPSATOLEDO</t>
  </si>
  <si>
    <t>SGPAPSANARIÑO</t>
  </si>
  <si>
    <t>SGPAPSASAN ROQUE</t>
  </si>
  <si>
    <t>SGPAPSBABRIAQUÍ</t>
  </si>
  <si>
    <t>SGPAPSBALEJANDRIA</t>
  </si>
  <si>
    <t>SGPAPSBMPIO DESCERTARMENIA</t>
  </si>
  <si>
    <t>SGPAPSBMUTATÁ</t>
  </si>
  <si>
    <t>SGPAPSBMPIO DESCERTCAICEDO</t>
  </si>
  <si>
    <t>SGPAPSBMPIO DESCERTTÁMESIS</t>
  </si>
  <si>
    <t>TI.A.2.6.2.1.8.3</t>
  </si>
  <si>
    <t>Otras TransferenciasInvNalOtros Sectores</t>
  </si>
  <si>
    <t>Premios de juegos de suerte y azar no reclamados  juego de loterías</t>
  </si>
  <si>
    <t>RECCOFINANCNIVELCENTRAL MPAL</t>
  </si>
  <si>
    <t>TI.B</t>
  </si>
  <si>
    <t>Cofinanciación Municipal  nivel central</t>
  </si>
  <si>
    <t>MIN EDUCACIÓN  MANA</t>
  </si>
  <si>
    <t>Recursos de forzosa inversión  Salud: Prestación del servicio a la población pobre no afiliada</t>
  </si>
  <si>
    <t>Recursos de forzosa inversión  Educación</t>
  </si>
  <si>
    <t>Recursos de forzosa inversión  Salud</t>
  </si>
  <si>
    <t>SGPAPSATARAZA</t>
  </si>
  <si>
    <t>SGPEducacion  Rendimientos</t>
  </si>
  <si>
    <t>SGP  SALUD  OFERTA</t>
  </si>
  <si>
    <t>SGPAPSAEL SANTUARI</t>
  </si>
  <si>
    <t>SGPAPSAGÓMEZ PLATA</t>
  </si>
  <si>
    <t>SGPAPSASOPETRAN</t>
  </si>
  <si>
    <t>SGPAPSBMPIO DESCERTOLAYA</t>
  </si>
  <si>
    <t>SGPAPSBCAMPAMENTO</t>
  </si>
  <si>
    <t>SGPAPSBMPIO DESCERTTURBO</t>
  </si>
  <si>
    <t>SGPAPSBMPIO DESCERTNECHI</t>
  </si>
  <si>
    <t>SGPAPSBS.FRANCISCO</t>
  </si>
  <si>
    <t>SGPAPSBSAN J.DE LA MONT.</t>
  </si>
  <si>
    <t>FDO AGUA  COFINANCIACION</t>
  </si>
  <si>
    <t>USAID CI 05 A514011</t>
  </si>
  <si>
    <t>E.BRITANICADDHH</t>
  </si>
  <si>
    <t>RENTAS CEDIDAS % LD</t>
  </si>
  <si>
    <t>DEPARTAMENTO DE ANT-IOQUIA</t>
  </si>
  <si>
    <t>Impuesto al consumo de licores, vinos, aperiT-Ivos y similares</t>
  </si>
  <si>
    <t>Impuesto al consumo de licores de libre desT-Inación producidos en el departamento</t>
  </si>
  <si>
    <t>Impuesto al consumo de licores de libre desT-Inación de producción nacional</t>
  </si>
  <si>
    <t>Impuesto al consumo de licores de libre desT-Inación de producción extranjera</t>
  </si>
  <si>
    <t>Impuesto al consumo de licores con desT-Inación a salud</t>
  </si>
  <si>
    <t>Impuesto al consumo de licores con desT-Inación a salud producidos en el departamento</t>
  </si>
  <si>
    <t>Impuesto al consumo de licores con desT-Inación a salud de producción nacional</t>
  </si>
  <si>
    <t>Impuesto al consumo de licores con desT-Inación a salud de producción extranjera</t>
  </si>
  <si>
    <t>Impuesto al consumo de vinos, aperiT-Ivos y similares</t>
  </si>
  <si>
    <t>Impuesto al consumo de vinos, aperiT-Ivos y similares de libre desT-Inación</t>
  </si>
  <si>
    <t>Impuesto al consumo de vinos, aperiT-Ivos y similares de libre desT-Inación de producción nacional</t>
  </si>
  <si>
    <t>Impuesto al consumo de vinos, aperiT-Ivos y similares de libre desT-Inación de producción extranjera</t>
  </si>
  <si>
    <t>IVA licores, vinos, aperiT-Ivos y similares  salud</t>
  </si>
  <si>
    <t>IVA licores, vinos aperiT-Ivos y similares  deporte</t>
  </si>
  <si>
    <t>Impuesto al consumo con desT-Ino a salud / IVA cerveza salud</t>
  </si>
  <si>
    <t>Impuesto al consumo con desT-Ino a salud / IVA cerveza salud de producción nacional</t>
  </si>
  <si>
    <t>Impuesto al consumo con desT-Ino a salud / IVA cerveza salud de producción extranjera</t>
  </si>
  <si>
    <t>Impuesto Al Consumo De Cigarrillos y Tabaco de libre desT-Inación</t>
  </si>
  <si>
    <t>Impuesto Al Consumo De Cigarrillos y Tabaco de libre desT-Inación de producción Nacional</t>
  </si>
  <si>
    <t>Impuesto Al Consumo De Cigarrillos y Tabaco de libre desT-Inación de producción extranjera</t>
  </si>
  <si>
    <t>Impuesto al consumo con desT-Ino a salud / Sobretasa al consumo de cigarrillo y tabaco</t>
  </si>
  <si>
    <t>Impuesto al consumo con desT-Ino a salud / Sobretasa al consumo de cigarrillo y tabaco de productos nacionales</t>
  </si>
  <si>
    <t>Impuesto al consumo con desT-Ino a salud / Sobretasa al consumo de cigarrillo y tabaco de productos extranjeros</t>
  </si>
  <si>
    <t>PART-ICIP MUNICIPIOS RENTA  DEGUELLO   </t>
  </si>
  <si>
    <t>RENTAS CEDIDAS % LIBRE DEST-INACION     </t>
  </si>
  <si>
    <t>FONDO PARA PROMACION DE PROY PRODUCT-IVOS</t>
  </si>
  <si>
    <t>Servicios educaT-Ivos</t>
  </si>
  <si>
    <t>Otros Ingresos de venta de Bienes y Servicios diferente a la venta de acT-Ivos</t>
  </si>
  <si>
    <t>Transferencias de libre desT-Inación</t>
  </si>
  <si>
    <t>De otras enT-Idades</t>
  </si>
  <si>
    <t>Sistema General de ParT-Icipaciones</t>
  </si>
  <si>
    <t>Sistema General de ParT-Icipaciones Educación</t>
  </si>
  <si>
    <t>Sistema General de ParT-Icipaciones Salud</t>
  </si>
  <si>
    <t>S. G. P. Salud  Complemento Prestación de servicios a población pobre no afiliada ( municipios cerT-Ificados )</t>
  </si>
  <si>
    <t>S. G. P. Salud  Aportes Patronales (Sin situación de fondos) (Municipios cerT-Ificados)</t>
  </si>
  <si>
    <t>ParT-Icipación para  Agua Potable y Saneamiento Básico</t>
  </si>
  <si>
    <t xml:space="preserve">ParT-Icipación para  Agua Potable y Saneamiento Básico </t>
  </si>
  <si>
    <t>ParT-Icipación para  Agua Potable y Saneamiento Básico  Municipios DescerT-Ificados</t>
  </si>
  <si>
    <t>FDO ROT PRESTAMOS DE CALAMIDAD DOMEST-ICA</t>
  </si>
  <si>
    <t>APORTE INST-ITUCIONAL  </t>
  </si>
  <si>
    <t>APORTE PUBLICITARIO ANT-IOQUIA  </t>
  </si>
  <si>
    <t xml:space="preserve">Recursos de libre desT-Inación </t>
  </si>
  <si>
    <t>Ingresos corrientes de libre desT-Inación diferentes a la parT-Icipación de libre desT-Inación Propósito General</t>
  </si>
  <si>
    <t>Recursos de forzosa inversión (con desT-Inación especifica)</t>
  </si>
  <si>
    <t>Recursos de forzosa inversión SGP (con desT-Inación específica)</t>
  </si>
  <si>
    <t>Otros recursos de forzosa inversión diferentes al SGP (con desT-Inación específica)</t>
  </si>
  <si>
    <t>Venta de acT-Ivos</t>
  </si>
  <si>
    <t>Provenientes de Recursos Libre desT-Inación</t>
  </si>
  <si>
    <t>Ingresos corrientes de libre desT-Inación diferentes a la parT-Icipación de libre desT-Inación Propósito General:</t>
  </si>
  <si>
    <t>Provenientes de Recursos con desT-Inación especifica</t>
  </si>
  <si>
    <t>Provenientes de Recursos SGP con desT-Inación especifica</t>
  </si>
  <si>
    <t>Provenientes de Recursos SGP con desT-Inación especifica  Educación</t>
  </si>
  <si>
    <t>Provenientes de Recursos SGP con desT-Inación especifica  Salud</t>
  </si>
  <si>
    <t>Provenientes de Recursos SGP con desT-Inación especifica  Salud:  Pública</t>
  </si>
  <si>
    <t>Provenientes de Recursos SGP con desT-Inación especifica  Agua potable y saneamiento básico</t>
  </si>
  <si>
    <t>S.G.P  Agua Potable y Saneamiento Básico  Municipios DescerT-Ificados</t>
  </si>
  <si>
    <t xml:space="preserve">Provenientes de Otros recursos con desT-Inación específica diferentes al SGP </t>
  </si>
  <si>
    <t>APOST-ILLAO.13 PASAP</t>
  </si>
  <si>
    <t>UT-Ilidades y excedentes financieros (empresas industriales, comerciales y establecimientos públicos)</t>
  </si>
  <si>
    <t>Reintegros de recursos disT-Intos a regalias</t>
  </si>
  <si>
    <t>1-PS3034</t>
  </si>
  <si>
    <t>SGPAPSBMPIO DESCERTIFICADO</t>
  </si>
  <si>
    <t>1-3066</t>
  </si>
  <si>
    <t>1-3069</t>
  </si>
  <si>
    <t>1-3071</t>
  </si>
  <si>
    <t>1-3075</t>
  </si>
  <si>
    <t>ParT-Icipación para  Agua Potable y Saneamiento Básico  Municipios Descertificados</t>
  </si>
  <si>
    <t>1-OF2622</t>
  </si>
  <si>
    <t>FONPET LOTTO EN LINEA</t>
  </si>
  <si>
    <t>4-2120</t>
  </si>
  <si>
    <t xml:space="preserve">0-6003    </t>
  </si>
  <si>
    <t xml:space="preserve">0-6005   </t>
  </si>
  <si>
    <t xml:space="preserve">0-OF2601  </t>
  </si>
  <si>
    <t xml:space="preserve">0-OI2603  </t>
  </si>
  <si>
    <t xml:space="preserve">0-OI2608  </t>
  </si>
  <si>
    <t xml:space="preserve">0-2360    </t>
  </si>
  <si>
    <t xml:space="preserve"> APORTE INSTITUCIONAL</t>
  </si>
  <si>
    <t xml:space="preserve">0-2370    </t>
  </si>
  <si>
    <t xml:space="preserve"> APORTE ANTIOQUIA</t>
  </si>
  <si>
    <t>0-2517</t>
  </si>
  <si>
    <t>0-OA2611</t>
  </si>
  <si>
    <t>0-OI2611</t>
  </si>
  <si>
    <t xml:space="preserve"> RENT CED DIFER L643</t>
  </si>
  <si>
    <t xml:space="preserve">0-OA2611 </t>
  </si>
  <si>
    <t xml:space="preserve">0-OI2611  </t>
  </si>
  <si>
    <t>0-3043</t>
  </si>
  <si>
    <t>0-3046</t>
  </si>
  <si>
    <t>0-6002</t>
  </si>
  <si>
    <t>0-6004</t>
  </si>
  <si>
    <t>0-6006</t>
  </si>
  <si>
    <t>T-I.B.10.5</t>
  </si>
  <si>
    <t>Desahorro y Retiro FONPET</t>
  </si>
  <si>
    <t>T-I.B.10</t>
  </si>
  <si>
    <t>Pasivo fondo nacional de prestaciones sociales del magisterio - FNPSM (FOMAG)</t>
  </si>
  <si>
    <t>SGP sin situación de fondos</t>
  </si>
  <si>
    <t>4-8050</t>
  </si>
  <si>
    <t>4-4751</t>
  </si>
  <si>
    <t>4-2020</t>
  </si>
  <si>
    <t>4-2060</t>
  </si>
  <si>
    <t>4-2090</t>
  </si>
  <si>
    <t>4-2091</t>
  </si>
  <si>
    <t>4-2092</t>
  </si>
  <si>
    <t>4-2110</t>
  </si>
  <si>
    <t>4-2140</t>
  </si>
  <si>
    <t>4-2150</t>
  </si>
  <si>
    <t>4-2160</t>
  </si>
  <si>
    <t>4-2170</t>
  </si>
  <si>
    <t>4-2175</t>
  </si>
  <si>
    <t>4-2181</t>
  </si>
  <si>
    <t>4-2290</t>
  </si>
  <si>
    <t>4-2350</t>
  </si>
  <si>
    <t>4-2480</t>
  </si>
  <si>
    <t>4-2515</t>
  </si>
  <si>
    <t>4-2522</t>
  </si>
  <si>
    <t>4-3042</t>
  </si>
  <si>
    <t>4-3043</t>
  </si>
  <si>
    <t>4-3044</t>
  </si>
  <si>
    <t>4-3045</t>
  </si>
  <si>
    <t>4-3046</t>
  </si>
  <si>
    <t>4-3047</t>
  </si>
  <si>
    <t>4-3048</t>
  </si>
  <si>
    <t>4-3049</t>
  </si>
  <si>
    <t>4-3050</t>
  </si>
  <si>
    <t>4-3051</t>
  </si>
  <si>
    <t>4-3052</t>
  </si>
  <si>
    <t>4-3053</t>
  </si>
  <si>
    <t>4-3054</t>
  </si>
  <si>
    <t>4-3055</t>
  </si>
  <si>
    <t>4-3056</t>
  </si>
  <si>
    <t>4-3057</t>
  </si>
  <si>
    <t>4-3058</t>
  </si>
  <si>
    <t>4-3059</t>
  </si>
  <si>
    <t>4-3060</t>
  </si>
  <si>
    <t>4-3061</t>
  </si>
  <si>
    <t>4-3062</t>
  </si>
  <si>
    <t>4-3063</t>
  </si>
  <si>
    <t>4-3064</t>
  </si>
  <si>
    <t>4-3065</t>
  </si>
  <si>
    <t>4-3066</t>
  </si>
  <si>
    <t>4-3067</t>
  </si>
  <si>
    <t>4-3068</t>
  </si>
  <si>
    <t>4-3069</t>
  </si>
  <si>
    <t>4-3070</t>
  </si>
  <si>
    <t>4-3071</t>
  </si>
  <si>
    <t>4-3072</t>
  </si>
  <si>
    <t>4-3073</t>
  </si>
  <si>
    <t>4-3074</t>
  </si>
  <si>
    <t>4-3075</t>
  </si>
  <si>
    <t>4-3076</t>
  </si>
  <si>
    <t>4-3077</t>
  </si>
  <si>
    <t>4-3120</t>
  </si>
  <si>
    <t>4-3132</t>
  </si>
  <si>
    <t>4-3141</t>
  </si>
  <si>
    <t>4-3184</t>
  </si>
  <si>
    <t>4-3186</t>
  </si>
  <si>
    <t>4-4583</t>
  </si>
  <si>
    <t>4-4701</t>
  </si>
  <si>
    <t>4-4752</t>
  </si>
  <si>
    <t>4-4755</t>
  </si>
  <si>
    <t>4-4757</t>
  </si>
  <si>
    <t>4-4759</t>
  </si>
  <si>
    <t>4-4762</t>
  </si>
  <si>
    <t>4-4774</t>
  </si>
  <si>
    <t>4-6004</t>
  </si>
  <si>
    <t>4-3010</t>
  </si>
  <si>
    <t>4-3011</t>
  </si>
  <si>
    <t>SGP  SALUD</t>
  </si>
  <si>
    <t>4-PS3031</t>
  </si>
  <si>
    <t>T-I.B.6.2.2.2.1.2.3</t>
  </si>
  <si>
    <t xml:space="preserve">T-I.B.6.2.1.2.1.2.2     </t>
  </si>
  <si>
    <t>4-SP3033</t>
  </si>
  <si>
    <t>T-I.B.6.2.2.2.1.2.2</t>
  </si>
  <si>
    <t>6-PS3031</t>
  </si>
  <si>
    <t>6-OA2611</t>
  </si>
  <si>
    <t>6-OA2612</t>
  </si>
  <si>
    <t>6-OI2603</t>
  </si>
  <si>
    <t>6-OI3150</t>
  </si>
  <si>
    <t>6-OI3154</t>
  </si>
  <si>
    <t>6-OI3155</t>
  </si>
  <si>
    <t>6-OI3166</t>
  </si>
  <si>
    <t>0-OI3142</t>
  </si>
  <si>
    <t>SGP EDUCACIÓN</t>
  </si>
  <si>
    <t>REGALÍAS</t>
  </si>
  <si>
    <t>0-1011</t>
  </si>
  <si>
    <t>0-2521</t>
  </si>
  <si>
    <t>0-OI2603</t>
  </si>
  <si>
    <t>0-OI2612</t>
  </si>
  <si>
    <t>0-3120</t>
  </si>
  <si>
    <t>0-3184</t>
  </si>
  <si>
    <t>0-OI2620</t>
  </si>
  <si>
    <t>0-PS3031</t>
  </si>
  <si>
    <t>0-SP3033</t>
  </si>
  <si>
    <t>0-OI2613</t>
  </si>
  <si>
    <t>DELEGACIÓN MINMINAS</t>
  </si>
  <si>
    <t>0-3047</t>
  </si>
  <si>
    <t>0-3048</t>
  </si>
  <si>
    <t>0-3049</t>
  </si>
  <si>
    <t>0-1010</t>
  </si>
  <si>
    <t>0-2480</t>
  </si>
  <si>
    <t>0-2514</t>
  </si>
  <si>
    <t>0-2110</t>
  </si>
  <si>
    <t>0-OF2611</t>
  </si>
  <si>
    <t>0-PS2611</t>
  </si>
  <si>
    <t>0-2090</t>
  </si>
  <si>
    <t>0-2091</t>
  </si>
  <si>
    <t>0-2520</t>
  </si>
  <si>
    <t>0-OF2471</t>
  </si>
  <si>
    <t>0-2030</t>
  </si>
  <si>
    <t>0-2471</t>
  </si>
  <si>
    <t>0-2020</t>
  </si>
  <si>
    <t>0-OI2630</t>
  </si>
  <si>
    <t>0-2160</t>
  </si>
  <si>
    <t>0-2290</t>
  </si>
  <si>
    <t>0-OI2606</t>
  </si>
  <si>
    <t>0-OI2608</t>
  </si>
  <si>
    <t>0-2140</t>
  </si>
  <si>
    <t>0-2175</t>
  </si>
  <si>
    <t>0-1012</t>
  </si>
  <si>
    <t>0-3052</t>
  </si>
  <si>
    <t>0-3053</t>
  </si>
  <si>
    <t>0-3054</t>
  </si>
  <si>
    <t>0-3055</t>
  </si>
  <si>
    <t>0-3056</t>
  </si>
  <si>
    <t>0-3062</t>
  </si>
  <si>
    <t>0-3063</t>
  </si>
  <si>
    <t>0-3066</t>
  </si>
  <si>
    <t>0-3067</t>
  </si>
  <si>
    <t>0-3068</t>
  </si>
  <si>
    <t>0-3069</t>
  </si>
  <si>
    <t>0-3132</t>
  </si>
  <si>
    <t>0-OI3152</t>
  </si>
  <si>
    <t>0-SP3151</t>
  </si>
  <si>
    <t>0-SP3153</t>
  </si>
  <si>
    <t>0-SP3161</t>
  </si>
  <si>
    <t>0-OI3150</t>
  </si>
  <si>
    <t>0-4755</t>
  </si>
  <si>
    <t>0-PS2621</t>
  </si>
  <si>
    <t>0-OA2616</t>
  </si>
  <si>
    <t>0-2350</t>
  </si>
  <si>
    <t>0-2360</t>
  </si>
  <si>
    <t>0-2370</t>
  </si>
  <si>
    <t>0-OF2601</t>
  </si>
  <si>
    <t>0-OI2601</t>
  </si>
  <si>
    <t>0-PS2614</t>
  </si>
  <si>
    <t>0-8113</t>
  </si>
  <si>
    <t>0-8114</t>
  </si>
  <si>
    <t>0-8051</t>
  </si>
  <si>
    <t>APSA-MPIO San Rafael</t>
  </si>
  <si>
    <t>SGP - APSA-MPIO Sonsón</t>
  </si>
  <si>
    <t>SGP - APSA-MPIO La Pintada</t>
  </si>
  <si>
    <t>SGP - APSA-MPIO La Estrella</t>
  </si>
  <si>
    <t>SGP - APSA-MPIO Ituango</t>
  </si>
  <si>
    <t>SGP - APSA-MPIO El Santuario</t>
  </si>
  <si>
    <t>SGP - APSA-MPIO Angelópolis</t>
  </si>
  <si>
    <t>SGP - APSA-MPIO Gómez Plata</t>
  </si>
  <si>
    <t>SGP - APSA-MPIO Murindó</t>
  </si>
  <si>
    <t>SGP - APSA-MPIO Vigía del Fuerte</t>
  </si>
  <si>
    <t>SGP - APSA-MPIO Zaragoza</t>
  </si>
  <si>
    <t>SGP - APSA-MPIO Toledo</t>
  </si>
  <si>
    <t>SGP - APSA-MPIO Nariño</t>
  </si>
  <si>
    <t>SGP - APSA-MPIO San Roque</t>
  </si>
  <si>
    <t>SGP - APSA-MPIO Abriaquí</t>
  </si>
  <si>
    <t>SGP - APSA-MPIO Alejandría</t>
  </si>
  <si>
    <t>SGP - APSA-MPIO Armenia</t>
  </si>
  <si>
    <t>SGP - APSA-MPIO Mutatá</t>
  </si>
  <si>
    <t>SGP - APSA-MPIO Olaya</t>
  </si>
  <si>
    <t>SGP - APSA-MPIO Caicedo</t>
  </si>
  <si>
    <t>SGP - APSA-MPIO Campamento</t>
  </si>
  <si>
    <t>SGP - APSA-MPIO Turbo</t>
  </si>
  <si>
    <t>SGP - APSA-MPIO  Nechí</t>
  </si>
  <si>
    <t>SGP - APSA-MPIO San Francisco</t>
  </si>
  <si>
    <t>SGP - APSA-MPIO Támesis</t>
  </si>
  <si>
    <t xml:space="preserve">SGP - APSA-MPIO San José </t>
  </si>
  <si>
    <t>Estampilla Prodesarrollo</t>
  </si>
  <si>
    <t>Fondo de calamidad doméstica</t>
  </si>
  <si>
    <t>Participación Mpios renta de Deguello</t>
  </si>
  <si>
    <t>Deguello 70% del 90%</t>
  </si>
  <si>
    <t>Deguello 10% del 90%</t>
  </si>
  <si>
    <t>Fondo de la vivienda</t>
  </si>
  <si>
    <t>Cuotas beneficioarios fondo de la vivienda</t>
  </si>
  <si>
    <t>Comercialización bienes y servicios educativos</t>
  </si>
  <si>
    <t>Contribución por valorización</t>
  </si>
  <si>
    <t>Ingresos por peajes</t>
  </si>
  <si>
    <t>Contribución especial de seguridad</t>
  </si>
  <si>
    <t>Apostilla</t>
  </si>
  <si>
    <t>Márgen comercialización de regalías</t>
  </si>
  <si>
    <t>Planes de tránsito y seguridad vial</t>
  </si>
  <si>
    <t>Fondo especial de rentas</t>
  </si>
  <si>
    <t>Fonpet</t>
  </si>
  <si>
    <t>Plaza de la Libertad</t>
  </si>
  <si>
    <t>SGP - APSA-MPIO Anzá</t>
  </si>
  <si>
    <t>SGP - APSA-MPIO Argelia</t>
  </si>
  <si>
    <t>SGP - APSA-MPIO Cisneros</t>
  </si>
  <si>
    <t>SGP - APSA-MPIO Uramita</t>
  </si>
  <si>
    <t>SGP - APSA-MPIO Caldas</t>
  </si>
  <si>
    <t>SGP - APSA-MPIO Puerto Berrio</t>
  </si>
  <si>
    <t>SGP - APSA-MPIO Cáceres</t>
  </si>
  <si>
    <t>SGP - APSA-MPIO Envigado</t>
  </si>
  <si>
    <t>SGP - APSA-MPIO Sopetrán</t>
  </si>
  <si>
    <t>SGP - APSA-MPIO Tarazá</t>
  </si>
  <si>
    <t>IVA cedido telefonía celular</t>
  </si>
  <si>
    <t>IVA cedido licores</t>
  </si>
  <si>
    <t>CV.INT.0914/2013-MEN-ALIMENTACI</t>
  </si>
  <si>
    <t>C0NVENIO INTERAD 1484/2013 INVIAS-DAPARD</t>
  </si>
  <si>
    <t>CNV LEY 21/82 RES 17905/14 MIN</t>
  </si>
  <si>
    <t>R.N 006/06 Ministerio del Interior</t>
  </si>
  <si>
    <t>CVN INTER 078/2012 FONDO DE ADAPTACIÓN</t>
  </si>
  <si>
    <t>CNV2012AS130049 FEDER.NAL DE DE</t>
  </si>
  <si>
    <t>Conv asociación 130089 Beneficencia de Antioquia</t>
  </si>
  <si>
    <t>CV.DE COOP.  071 JULIO 27 DE 20</t>
  </si>
  <si>
    <t>CVN 2013 AS-140005 ECOPETROL</t>
  </si>
  <si>
    <t>CVN.2013-SS-13-0035 - GOBIERNO</t>
  </si>
  <si>
    <t>CONV.1565-DIC.12 2012 ICBF-REGI</t>
  </si>
  <si>
    <t>Embajada Británica Mesas regionales DDHH</t>
  </si>
  <si>
    <t>Crédito externo contratoEOI-OO7492</t>
  </si>
  <si>
    <t>0-3064</t>
  </si>
  <si>
    <t>0-3065</t>
  </si>
  <si>
    <t>SEGUIMIENTO Y CONTROL TITULOS MINEROS</t>
  </si>
  <si>
    <t>0-2500</t>
  </si>
  <si>
    <t>0-2506</t>
  </si>
  <si>
    <t>0-2515</t>
  </si>
  <si>
    <t>0-2516</t>
  </si>
  <si>
    <t>0-4751</t>
  </si>
  <si>
    <t>0-3188</t>
  </si>
  <si>
    <t>0-4785</t>
  </si>
  <si>
    <t>Cancelación de reservas de otros recursos</t>
  </si>
  <si>
    <t>Recursos de forzosa inversión - Salud:  Pública</t>
  </si>
  <si>
    <t>CONV.2014AS350001 C.EUROPEA-PRO</t>
  </si>
  <si>
    <t>PREMIO INT.GUANGZHOU (CHINA)  PARQUES ED</t>
  </si>
  <si>
    <t>RENTAS CEDIDAS DIF A LEY 643</t>
  </si>
  <si>
    <t>FODES</t>
  </si>
  <si>
    <t>DEGUELLO 10% DEL 90%</t>
  </si>
  <si>
    <t>CONTRIBUCIÓN VALORIZACIÓN</t>
  </si>
  <si>
    <t>FONDO SEGURIDAD</t>
  </si>
  <si>
    <t>SGP RENDIMIENTOS</t>
  </si>
  <si>
    <t>SGP - APSA MPIO SONSÓN</t>
  </si>
  <si>
    <t>SGP - APSA MPIO ITUANGO</t>
  </si>
  <si>
    <t>Recursos de forzosa inversión - Salud:  Salud Pública Colectiva</t>
  </si>
  <si>
    <t>Recursos de forzosa inversión - Salud: Prestación del servicio a la población pobre no afiliada</t>
  </si>
  <si>
    <t>Otros recursos de forzosa inversión diferentes al SGP (con destinación específica)</t>
  </si>
  <si>
    <t>4-OA2611</t>
  </si>
  <si>
    <t>4-OA2616</t>
  </si>
  <si>
    <t>4-OA3142</t>
  </si>
  <si>
    <t>4-OI2603</t>
  </si>
  <si>
    <t>4-OI2606</t>
  </si>
  <si>
    <t>4-OI2608</t>
  </si>
  <si>
    <t>4-OI2611</t>
  </si>
  <si>
    <t>4-OI2630</t>
  </si>
  <si>
    <t>4-OI3142</t>
  </si>
  <si>
    <t>4-OI3150</t>
  </si>
  <si>
    <t>SGP SALUD PÚBLICA</t>
  </si>
  <si>
    <t>SGP SALUD OFERTA</t>
  </si>
  <si>
    <t xml:space="preserve">RECURSOS DE COOFINANCIACIÓN </t>
  </si>
  <si>
    <t>IVA CEDIDO LICORES</t>
  </si>
  <si>
    <t>FONDO ROTATORIO ESTUPEFACIENTES</t>
  </si>
  <si>
    <t>4-OI2620</t>
  </si>
  <si>
    <t>ESTAMPILLA CBA</t>
  </si>
  <si>
    <t>ESTAMPILLA PRO HOSPITALES</t>
  </si>
  <si>
    <t>IVA CEDIDO LICORES LEY 788 DE 2002</t>
  </si>
  <si>
    <t>CNV MINISTERIO DE PROTECCIÓN SOCIAL</t>
  </si>
  <si>
    <t>4-OI3152</t>
  </si>
  <si>
    <t>4-OI3154</t>
  </si>
  <si>
    <t>4-OI3155</t>
  </si>
  <si>
    <t>4-OI3156</t>
  </si>
  <si>
    <t>4-OI3163</t>
  </si>
  <si>
    <t>4-OI3165</t>
  </si>
  <si>
    <t>4-OI3166</t>
  </si>
  <si>
    <t>4-OI3171</t>
  </si>
  <si>
    <t>4-SP3151</t>
  </si>
  <si>
    <t>4-SP3153</t>
  </si>
  <si>
    <t>4-SP3161</t>
  </si>
  <si>
    <t>PROGRAMAS DESPLAZADOS</t>
  </si>
  <si>
    <t>PROGRAMA  SALUD MENTAL</t>
  </si>
  <si>
    <t>ASISTENCIA ANCIANOS POBLACION DESPLAZADA</t>
  </si>
  <si>
    <t>4-OI2601</t>
  </si>
  <si>
    <t>CVN MINISTERIO PROTECCIÓN SOCIAL</t>
  </si>
  <si>
    <t>PROGRAMAS INIMPUTABLES DE LA NACIÓN</t>
  </si>
  <si>
    <t>PRGRAMA DESPLAZADOS</t>
  </si>
  <si>
    <t>PROGRAMA NACIÓN DISCAPACIDAD</t>
  </si>
  <si>
    <t>PROGRAMA CONTROL ELIMINACIN LEPRA</t>
  </si>
  <si>
    <t>PROGRAMA MALARIA</t>
  </si>
  <si>
    <t>PROGRAMA DESPLAZADOS</t>
  </si>
  <si>
    <t>PROGRAMA SALUD MENTAL</t>
  </si>
  <si>
    <t>PROGRAMA VULNERABILIDAD SISMICA</t>
  </si>
  <si>
    <t>NACION-DESPLAZADOS ATENCION NUTRICIONAL</t>
  </si>
  <si>
    <t>NACION ASISTENCIA ANCIANOS POBLACION DESPLAZADA</t>
  </si>
  <si>
    <t>NACION  P.SERVICIOS POBLACION POBRE</t>
  </si>
  <si>
    <t>AL MES DE MARZO DE 2015</t>
  </si>
  <si>
    <t>Recaudo Acumulado a 
MARZO</t>
  </si>
  <si>
    <t>T-I.A.1.15.</t>
  </si>
  <si>
    <t>E.BRITANICA-DDHH</t>
  </si>
  <si>
    <t>SOBRETASA AMBIENTAL
 1% ICLD</t>
  </si>
  <si>
    <t>SOBRETASA AL ACPM</t>
  </si>
  <si>
    <t>0-4759</t>
  </si>
  <si>
    <t>CV.1565-2012ICBF ANT</t>
  </si>
  <si>
    <t>0-4772</t>
  </si>
  <si>
    <t>CNV ICBF-INFA, ADOL</t>
  </si>
  <si>
    <t>T-I.A.2.6.2.1.8.2.3</t>
  </si>
  <si>
    <t>Alimentación Escolar LEY 14</t>
  </si>
  <si>
    <t>MINEDUCACIÓN-MANA</t>
  </si>
  <si>
    <t>T-I.A.2.6.2.1.8.2.1</t>
  </si>
  <si>
    <t>0-4776</t>
  </si>
  <si>
    <t>CVN.1262 MINEDUCAC</t>
  </si>
  <si>
    <t>4-OI2515</t>
  </si>
  <si>
    <t xml:space="preserve">Otros Recursos SFVA Inversión </t>
  </si>
  <si>
    <t>T-I.A.2.6.2.4.1</t>
  </si>
  <si>
    <t>0-PS2616</t>
  </si>
  <si>
    <t>RECURSOS NIVEL NIVEL CENTRAL  MPAL</t>
  </si>
  <si>
    <t>Tranferencia Saldo Liquidación CtrR</t>
  </si>
  <si>
    <t>APOSTILLAO.13/2009 25%FSEG25% INFRyFTO</t>
  </si>
  <si>
    <t>SERVICIOS SEGU CONT TITULOS MINEROS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</si>
</sst>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-;#,##0_-;&quot; &quot;"/>
    <numFmt numFmtId="165" formatCode="_ * #,##0.00_ ;_ * \-#,##0.00_ ;_ * &quot;-&quot;??_ ;_ @_ "/>
    <numFmt numFmtId="166" formatCode="_ * #,##0_ ;_ * \-#,##0_ ;_ * &quot;-&quot;??_ ;_ @_ "/>
    <numFmt numFmtId="167" formatCode="#,##0_-;#,##0\-;&quot; 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Black"/>
      <family val="2"/>
    </font>
    <font>
      <b/>
      <sz val="12"/>
      <name val="Arial Black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indexed="3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1" applyAlignment="1"/>
    <xf numFmtId="0" fontId="2" fillId="0" borderId="0" xfId="1"/>
    <xf numFmtId="167" fontId="5" fillId="0" borderId="1" xfId="4" applyNumberFormat="1" applyFont="1" applyFill="1" applyBorder="1" applyAlignment="1">
      <alignment vertical="center"/>
    </xf>
    <xf numFmtId="9" fontId="5" fillId="0" borderId="1" xfId="2" applyFont="1" applyFill="1" applyBorder="1" applyAlignment="1">
      <alignment horizontal="center" vertical="center"/>
    </xf>
    <xf numFmtId="167" fontId="2" fillId="0" borderId="0" xfId="1" applyNumberFormat="1" applyAlignment="1"/>
    <xf numFmtId="9" fontId="5" fillId="4" borderId="1" xfId="2" applyFont="1" applyFill="1" applyBorder="1" applyAlignment="1">
      <alignment horizontal="center" vertical="center"/>
    </xf>
    <xf numFmtId="0" fontId="2" fillId="4" borderId="0" xfId="1" applyFill="1"/>
    <xf numFmtId="0" fontId="2" fillId="0" borderId="0" xfId="1" applyFill="1"/>
    <xf numFmtId="167" fontId="5" fillId="0" borderId="1" xfId="1" applyNumberFormat="1" applyFont="1" applyFill="1" applyBorder="1"/>
    <xf numFmtId="49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9" fontId="7" fillId="2" borderId="1" xfId="2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 applyProtection="1">
      <alignment vertical="center"/>
    </xf>
    <xf numFmtId="49" fontId="5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166" fontId="7" fillId="3" borderId="1" xfId="3" applyNumberFormat="1" applyFont="1" applyFill="1" applyBorder="1" applyAlignment="1">
      <alignment vertical="center"/>
    </xf>
    <xf numFmtId="9" fontId="7" fillId="3" borderId="1" xfId="2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 applyProtection="1">
      <alignment vertical="center"/>
    </xf>
    <xf numFmtId="49" fontId="5" fillId="0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1" applyNumberFormat="1" applyFont="1" applyFill="1" applyBorder="1" applyAlignment="1" applyProtection="1">
      <alignment vertical="center" wrapText="1"/>
    </xf>
    <xf numFmtId="0" fontId="7" fillId="3" borderId="1" xfId="1" applyNumberFormat="1" applyFont="1" applyFill="1" applyBorder="1" applyAlignment="1" applyProtection="1">
      <alignment horizontal="left" vertical="center" wrapText="1"/>
    </xf>
    <xf numFmtId="49" fontId="7" fillId="0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/>
    </xf>
    <xf numFmtId="49" fontId="5" fillId="0" borderId="1" xfId="1" quotePrefix="1" applyNumberFormat="1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 applyProtection="1">
      <alignment vertical="center"/>
    </xf>
    <xf numFmtId="9" fontId="7" fillId="2" borderId="1" xfId="2" applyFont="1" applyFill="1" applyBorder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1" fontId="5" fillId="2" borderId="1" xfId="1" applyNumberFormat="1" applyFont="1" applyFill="1" applyBorder="1" applyAlignment="1" applyProtection="1">
      <alignment horizontal="center" vertical="center"/>
    </xf>
    <xf numFmtId="166" fontId="7" fillId="3" borderId="1" xfId="3" applyNumberFormat="1" applyFont="1" applyFill="1" applyBorder="1" applyAlignment="1" applyProtection="1">
      <alignment vertical="center"/>
    </xf>
    <xf numFmtId="9" fontId="7" fillId="3" borderId="1" xfId="2" applyFont="1" applyFill="1" applyBorder="1" applyAlignment="1" applyProtection="1">
      <alignment horizontal="center" vertical="center"/>
    </xf>
    <xf numFmtId="49" fontId="7" fillId="3" borderId="1" xfId="1" applyNumberFormat="1" applyFont="1" applyFill="1" applyBorder="1" applyAlignment="1" applyProtection="1">
      <alignment vertical="center"/>
    </xf>
    <xf numFmtId="49" fontId="5" fillId="3" borderId="1" xfId="1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vertical="center"/>
    </xf>
    <xf numFmtId="49" fontId="5" fillId="0" borderId="1" xfId="1" quotePrefix="1" applyNumberFormat="1" applyFont="1" applyFill="1" applyBorder="1" applyAlignment="1" applyProtection="1">
      <alignment horizontal="center" vertical="center"/>
    </xf>
    <xf numFmtId="49" fontId="5" fillId="2" borderId="1" xfId="1" quotePrefix="1" applyNumberFormat="1" applyFont="1" applyFill="1" applyBorder="1" applyAlignment="1" applyProtection="1">
      <alignment horizontal="center" vertical="center"/>
    </xf>
    <xf numFmtId="49" fontId="7" fillId="3" borderId="1" xfId="5" applyNumberFormat="1" applyFont="1" applyFill="1" applyBorder="1" applyAlignment="1">
      <alignment vertical="center"/>
    </xf>
    <xf numFmtId="9" fontId="2" fillId="0" borderId="0" xfId="6" applyFont="1"/>
    <xf numFmtId="49" fontId="7" fillId="2" borderId="1" xfId="1" applyNumberFormat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 applyProtection="1">
      <alignment horizontal="left" vertical="center" wrapText="1"/>
    </xf>
    <xf numFmtId="0" fontId="7" fillId="4" borderId="1" xfId="1" applyNumberFormat="1" applyFont="1" applyFill="1" applyBorder="1" applyAlignment="1" applyProtection="1">
      <alignment horizontal="left" vertical="center" wrapText="1"/>
    </xf>
    <xf numFmtId="49" fontId="7" fillId="2" borderId="1" xfId="5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 applyProtection="1">
      <alignment horizontal="left" vertical="center" wrapText="1"/>
    </xf>
    <xf numFmtId="0" fontId="2" fillId="0" borderId="0" xfId="1" applyAlignment="1">
      <alignment wrapText="1"/>
    </xf>
    <xf numFmtId="49" fontId="7" fillId="2" borderId="1" xfId="1" applyNumberFormat="1" applyFont="1" applyFill="1" applyBorder="1" applyAlignment="1">
      <alignment vertical="center" wrapText="1"/>
    </xf>
    <xf numFmtId="49" fontId="7" fillId="2" borderId="1" xfId="1" applyNumberFormat="1" applyFont="1" applyFill="1" applyBorder="1" applyAlignment="1" applyProtection="1">
      <alignment vertical="center" wrapText="1"/>
    </xf>
    <xf numFmtId="0" fontId="7" fillId="4" borderId="1" xfId="1" applyNumberFormat="1" applyFont="1" applyFill="1" applyBorder="1" applyAlignment="1" applyProtection="1">
      <alignment vertical="center" wrapText="1"/>
    </xf>
    <xf numFmtId="49" fontId="7" fillId="3" borderId="1" xfId="1" applyNumberFormat="1" applyFont="1" applyFill="1" applyBorder="1" applyAlignment="1">
      <alignment vertical="center" wrapText="1"/>
    </xf>
    <xf numFmtId="0" fontId="7" fillId="0" borderId="1" xfId="1" applyFont="1" applyFill="1" applyBorder="1" applyAlignment="1">
      <alignment wrapText="1"/>
    </xf>
    <xf numFmtId="167" fontId="7" fillId="0" borderId="1" xfId="4" applyNumberFormat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wrapText="1"/>
    </xf>
    <xf numFmtId="49" fontId="7" fillId="4" borderId="1" xfId="1" applyNumberFormat="1" applyFont="1" applyFill="1" applyBorder="1" applyAlignment="1" applyProtection="1">
      <alignment vertical="center"/>
    </xf>
    <xf numFmtId="49" fontId="7" fillId="4" borderId="1" xfId="1" applyNumberFormat="1" applyFont="1" applyFill="1" applyBorder="1" applyAlignment="1" applyProtection="1">
      <alignment horizontal="left" vertical="center"/>
    </xf>
    <xf numFmtId="0" fontId="2" fillId="4" borderId="0" xfId="1" applyFill="1" applyAlignment="1">
      <alignment horizontal="left" vertical="center"/>
    </xf>
    <xf numFmtId="167" fontId="0" fillId="4" borderId="2" xfId="0" applyNumberFormat="1" applyFill="1" applyBorder="1"/>
    <xf numFmtId="49" fontId="0" fillId="4" borderId="1" xfId="0" applyNumberFormat="1" applyFill="1" applyBorder="1" applyAlignment="1">
      <alignment horizontal="left"/>
    </xf>
    <xf numFmtId="167" fontId="0" fillId="0" borderId="2" xfId="0" applyNumberFormat="1" applyFill="1" applyBorder="1"/>
    <xf numFmtId="49" fontId="0" fillId="0" borderId="2" xfId="0" applyNumberFormat="1" applyFill="1" applyBorder="1" applyAlignment="1">
      <alignment horizontal="left"/>
    </xf>
    <xf numFmtId="3" fontId="2" fillId="0" borderId="0" xfId="1" applyNumberFormat="1"/>
    <xf numFmtId="9" fontId="7" fillId="4" borderId="1" xfId="2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 applyProtection="1">
      <alignment horizontal="left" vertical="center" wrapText="1"/>
    </xf>
    <xf numFmtId="166" fontId="2" fillId="0" borderId="0" xfId="1" applyNumberFormat="1"/>
    <xf numFmtId="167" fontId="0" fillId="3" borderId="2" xfId="0" applyNumberFormat="1" applyFill="1" applyBorder="1"/>
    <xf numFmtId="49" fontId="0" fillId="0" borderId="1" xfId="0" applyNumberFormat="1" applyFill="1" applyBorder="1" applyAlignment="1">
      <alignment horizontal="left"/>
    </xf>
    <xf numFmtId="167" fontId="0" fillId="0" borderId="1" xfId="0" applyNumberFormat="1" applyFill="1" applyBorder="1"/>
    <xf numFmtId="166" fontId="7" fillId="0" borderId="1" xfId="3" applyNumberFormat="1" applyFont="1" applyFill="1" applyBorder="1" applyAlignment="1">
      <alignment vertical="center"/>
    </xf>
    <xf numFmtId="167" fontId="0" fillId="4" borderId="1" xfId="0" applyNumberFormat="1" applyFill="1" applyBorder="1"/>
    <xf numFmtId="49" fontId="7" fillId="0" borderId="1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 applyProtection="1">
      <alignment horizontal="left"/>
    </xf>
    <xf numFmtId="1" fontId="5" fillId="0" borderId="1" xfId="1" applyNumberFormat="1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left"/>
    </xf>
    <xf numFmtId="49" fontId="7" fillId="0" borderId="1" xfId="1" applyNumberFormat="1" applyFont="1" applyFill="1" applyBorder="1" applyAlignment="1">
      <alignment vertical="center" wrapText="1"/>
    </xf>
    <xf numFmtId="166" fontId="7" fillId="0" borderId="1" xfId="3" applyNumberFormat="1" applyFont="1" applyFill="1" applyBorder="1" applyAlignment="1" applyProtection="1">
      <alignment vertical="center"/>
    </xf>
    <xf numFmtId="166" fontId="5" fillId="0" borderId="1" xfId="3" applyNumberFormat="1" applyFont="1" applyFill="1" applyBorder="1" applyAlignment="1" applyProtection="1">
      <alignment vertical="center"/>
    </xf>
    <xf numFmtId="166" fontId="7" fillId="2" borderId="4" xfId="3" applyNumberFormat="1" applyFont="1" applyFill="1" applyBorder="1" applyAlignment="1">
      <alignment vertical="center"/>
    </xf>
    <xf numFmtId="166" fontId="7" fillId="2" borderId="2" xfId="3" applyNumberFormat="1" applyFont="1" applyFill="1" applyBorder="1" applyAlignment="1">
      <alignment vertical="center"/>
    </xf>
    <xf numFmtId="166" fontId="7" fillId="3" borderId="4" xfId="3" applyNumberFormat="1" applyFont="1" applyFill="1" applyBorder="1" applyAlignment="1">
      <alignment vertical="center"/>
    </xf>
    <xf numFmtId="166" fontId="7" fillId="2" borderId="3" xfId="3" applyNumberFormat="1" applyFont="1" applyFill="1" applyBorder="1" applyAlignment="1">
      <alignment vertical="center"/>
    </xf>
    <xf numFmtId="49" fontId="7" fillId="3" borderId="3" xfId="1" applyNumberFormat="1" applyFont="1" applyFill="1" applyBorder="1" applyAlignment="1">
      <alignment vertical="center" wrapText="1"/>
    </xf>
    <xf numFmtId="166" fontId="7" fillId="3" borderId="3" xfId="3" applyNumberFormat="1" applyFont="1" applyFill="1" applyBorder="1" applyAlignment="1">
      <alignment vertical="center"/>
    </xf>
    <xf numFmtId="49" fontId="7" fillId="2" borderId="4" xfId="1" applyNumberFormat="1" applyFont="1" applyFill="1" applyBorder="1" applyAlignment="1">
      <alignment vertical="center" wrapText="1"/>
    </xf>
    <xf numFmtId="3" fontId="0" fillId="0" borderId="1" xfId="0" applyNumberFormat="1" applyFill="1" applyBorder="1"/>
    <xf numFmtId="49" fontId="7" fillId="2" borderId="3" xfId="1" applyNumberFormat="1" applyFont="1" applyFill="1" applyBorder="1" applyAlignment="1">
      <alignment vertical="center" wrapText="1"/>
    </xf>
    <xf numFmtId="167" fontId="0" fillId="3" borderId="1" xfId="0" applyNumberFormat="1" applyFill="1" applyBorder="1"/>
    <xf numFmtId="49" fontId="7" fillId="2" borderId="2" xfId="1" applyNumberFormat="1" applyFont="1" applyFill="1" applyBorder="1" applyAlignment="1">
      <alignment vertical="center" wrapText="1"/>
    </xf>
    <xf numFmtId="0" fontId="7" fillId="0" borderId="3" xfId="1" applyNumberFormat="1" applyFont="1" applyFill="1" applyBorder="1" applyAlignment="1" applyProtection="1">
      <alignment vertical="center" wrapText="1"/>
    </xf>
    <xf numFmtId="49" fontId="7" fillId="2" borderId="4" xfId="5" applyNumberFormat="1" applyFont="1" applyFill="1" applyBorder="1" applyAlignment="1">
      <alignment horizontal="left" vertical="center" wrapText="1"/>
    </xf>
    <xf numFmtId="166" fontId="7" fillId="2" borderId="4" xfId="3" applyNumberFormat="1" applyFont="1" applyFill="1" applyBorder="1" applyAlignment="1" applyProtection="1">
      <alignment vertical="center"/>
    </xf>
    <xf numFmtId="166" fontId="7" fillId="2" borderId="3" xfId="3" applyNumberFormat="1" applyFont="1" applyFill="1" applyBorder="1" applyAlignment="1" applyProtection="1">
      <alignment vertical="center"/>
    </xf>
    <xf numFmtId="166" fontId="7" fillId="2" borderId="2" xfId="3" applyNumberFormat="1" applyFont="1" applyFill="1" applyBorder="1" applyAlignment="1" applyProtection="1">
      <alignment vertical="center"/>
    </xf>
    <xf numFmtId="49" fontId="7" fillId="2" borderId="3" xfId="1" applyNumberFormat="1" applyFont="1" applyFill="1" applyBorder="1" applyAlignment="1" applyProtection="1">
      <alignment horizontal="left" vertical="center" wrapText="1"/>
    </xf>
    <xf numFmtId="49" fontId="7" fillId="2" borderId="2" xfId="1" applyNumberFormat="1" applyFont="1" applyFill="1" applyBorder="1" applyAlignment="1" applyProtection="1">
      <alignment vertical="center" wrapText="1"/>
    </xf>
    <xf numFmtId="49" fontId="9" fillId="0" borderId="1" xfId="0" applyNumberFormat="1" applyFont="1" applyFill="1" applyBorder="1" applyAlignment="1">
      <alignment horizontal="left"/>
    </xf>
    <xf numFmtId="166" fontId="5" fillId="0" borderId="1" xfId="3" applyNumberFormat="1" applyFont="1" applyFill="1" applyBorder="1" applyAlignment="1">
      <alignment vertical="center"/>
    </xf>
    <xf numFmtId="0" fontId="12" fillId="3" borderId="1" xfId="0" applyFont="1" applyFill="1" applyBorder="1" applyAlignment="1" applyProtection="1">
      <alignment vertical="top" wrapText="1"/>
    </xf>
    <xf numFmtId="0" fontId="7" fillId="3" borderId="2" xfId="1" applyFont="1" applyFill="1" applyBorder="1" applyAlignment="1">
      <alignment wrapText="1"/>
    </xf>
    <xf numFmtId="9" fontId="5" fillId="3" borderId="1" xfId="2" applyFont="1" applyFill="1" applyBorder="1" applyAlignment="1">
      <alignment horizontal="center" vertical="center"/>
    </xf>
    <xf numFmtId="17" fontId="0" fillId="0" borderId="1" xfId="0" quotePrefix="1" applyNumberForma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 wrapText="1"/>
    </xf>
    <xf numFmtId="49" fontId="5" fillId="0" borderId="1" xfId="1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left"/>
    </xf>
    <xf numFmtId="1" fontId="7" fillId="2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vertical="top" wrapText="1"/>
    </xf>
    <xf numFmtId="0" fontId="12" fillId="0" borderId="0" xfId="1" applyFont="1" applyAlignment="1">
      <alignment wrapText="1"/>
    </xf>
    <xf numFmtId="167" fontId="9" fillId="3" borderId="2" xfId="0" applyNumberFormat="1" applyFont="1" applyFill="1" applyBorder="1"/>
    <xf numFmtId="167" fontId="9" fillId="3" borderId="1" xfId="0" applyNumberFormat="1" applyFont="1" applyFill="1" applyBorder="1"/>
    <xf numFmtId="0" fontId="7" fillId="0" borderId="4" xfId="1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>
      <alignment horizontal="left" wrapText="1"/>
    </xf>
    <xf numFmtId="167" fontId="0" fillId="0" borderId="4" xfId="0" applyNumberFormat="1" applyFill="1" applyBorder="1"/>
    <xf numFmtId="49" fontId="7" fillId="3" borderId="1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</cellXfs>
  <cellStyles count="7">
    <cellStyle name="Millares 4 2 2" xfId="3"/>
    <cellStyle name="Normal" xfId="0" builtinId="0"/>
    <cellStyle name="Normal 2 2 3" xfId="1"/>
    <cellStyle name="Normal 2 3" xfId="4"/>
    <cellStyle name="Normal_Hoja1" xfId="5"/>
    <cellStyle name="Porcentaje" xfId="6" builtinId="5"/>
    <cellStyle name="Porcentaje 6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86"/>
  <sheetViews>
    <sheetView tabSelected="1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N10" sqref="N10"/>
    </sheetView>
  </sheetViews>
  <sheetFormatPr baseColWidth="10" defaultRowHeight="12.75" x14ac:dyDescent="0.2"/>
  <cols>
    <col min="1" max="1" width="20.5703125" style="2" customWidth="1"/>
    <col min="2" max="2" width="9.5703125" style="2" customWidth="1"/>
    <col min="3" max="3" width="7.7109375" style="2" customWidth="1"/>
    <col min="4" max="4" width="32.42578125" style="54" customWidth="1"/>
    <col min="5" max="5" width="29.5703125" style="114" customWidth="1"/>
    <col min="6" max="6" width="17.7109375" style="2" customWidth="1"/>
    <col min="7" max="7" width="16.5703125" style="2" bestFit="1" customWidth="1"/>
    <col min="8" max="8" width="17.5703125" style="2" customWidth="1"/>
    <col min="9" max="9" width="15.5703125" style="2" customWidth="1"/>
    <col min="10" max="10" width="14.85546875" style="2" bestFit="1" customWidth="1"/>
    <col min="11" max="11" width="18" style="2" customWidth="1"/>
    <col min="12" max="12" width="17.5703125" style="2" customWidth="1"/>
    <col min="13" max="13" width="7.42578125" style="2" customWidth="1"/>
    <col min="14" max="14" width="15.85546875" style="2" customWidth="1"/>
    <col min="15" max="15" width="14.7109375" style="2" bestFit="1" customWidth="1"/>
    <col min="16" max="16384" width="11.42578125" style="2"/>
  </cols>
  <sheetData>
    <row r="1" spans="1:15" ht="19.5" x14ac:dyDescent="0.2">
      <c r="A1" s="121" t="s">
        <v>445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"/>
    </row>
    <row r="2" spans="1:15" ht="19.5" x14ac:dyDescent="0.2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"/>
    </row>
    <row r="3" spans="1:15" ht="19.5" x14ac:dyDescent="0.2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"/>
      <c r="N3" s="69"/>
      <c r="O3" s="69"/>
    </row>
    <row r="4" spans="1:15" ht="19.5" x14ac:dyDescent="0.2">
      <c r="A4" s="122" t="s">
        <v>833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"/>
      <c r="N4" s="72"/>
      <c r="O4" s="69"/>
    </row>
    <row r="5" spans="1:15" ht="45" x14ac:dyDescent="0.2">
      <c r="A5" s="10" t="s">
        <v>2</v>
      </c>
      <c r="B5" s="10" t="s">
        <v>3</v>
      </c>
      <c r="C5" s="10" t="s">
        <v>4</v>
      </c>
      <c r="D5" s="12" t="s">
        <v>5</v>
      </c>
      <c r="E5" s="12" t="s">
        <v>6</v>
      </c>
      <c r="F5" s="10" t="s">
        <v>7</v>
      </c>
      <c r="G5" s="10" t="s">
        <v>8</v>
      </c>
      <c r="H5" s="10" t="s">
        <v>9</v>
      </c>
      <c r="I5" s="11" t="s">
        <v>373</v>
      </c>
      <c r="J5" s="11" t="s">
        <v>374</v>
      </c>
      <c r="K5" s="10" t="s">
        <v>10</v>
      </c>
      <c r="L5" s="12" t="s">
        <v>834</v>
      </c>
      <c r="M5" s="13" t="s">
        <v>11</v>
      </c>
      <c r="O5" s="69"/>
    </row>
    <row r="6" spans="1:15" ht="15" x14ac:dyDescent="0.2">
      <c r="A6" s="14" t="s">
        <v>12</v>
      </c>
      <c r="B6" s="15"/>
      <c r="C6" s="16"/>
      <c r="D6" s="49" t="s">
        <v>13</v>
      </c>
      <c r="E6" s="55"/>
      <c r="F6" s="18">
        <f t="shared" ref="F6:L6" si="0">SUBTOTAL(9,F7:F530)</f>
        <v>3389698200608</v>
      </c>
      <c r="G6" s="18">
        <f t="shared" si="0"/>
        <v>0</v>
      </c>
      <c r="H6" s="18">
        <f t="shared" si="0"/>
        <v>419721400316</v>
      </c>
      <c r="I6" s="18">
        <f t="shared" si="0"/>
        <v>7419133206</v>
      </c>
      <c r="J6" s="18">
        <f t="shared" si="0"/>
        <v>18626666101</v>
      </c>
      <c r="K6" s="18">
        <f t="shared" si="0"/>
        <v>3820627133819</v>
      </c>
      <c r="L6" s="18">
        <f t="shared" si="0"/>
        <v>1000059692037.8</v>
      </c>
      <c r="M6" s="19">
        <f t="shared" ref="M6:M93" si="1">+IF(ISNUMBER(L6/K6)=TRUE,L6/K6,"")</f>
        <v>0.26175275864676339</v>
      </c>
    </row>
    <row r="7" spans="1:15" ht="15" x14ac:dyDescent="0.2">
      <c r="A7" s="14" t="s">
        <v>14</v>
      </c>
      <c r="B7" s="15"/>
      <c r="C7" s="16"/>
      <c r="D7" s="49" t="s">
        <v>15</v>
      </c>
      <c r="E7" s="55"/>
      <c r="F7" s="18">
        <f t="shared" ref="F7:L7" si="2">SUBTOTAL(9,F8:F254)</f>
        <v>2989459668672</v>
      </c>
      <c r="G7" s="18">
        <f t="shared" si="2"/>
        <v>0</v>
      </c>
      <c r="H7" s="18">
        <f t="shared" si="2"/>
        <v>21655172637</v>
      </c>
      <c r="I7" s="18">
        <f t="shared" si="2"/>
        <v>4213133206</v>
      </c>
      <c r="J7" s="18">
        <f t="shared" si="2"/>
        <v>4213133206</v>
      </c>
      <c r="K7" s="18">
        <f t="shared" si="2"/>
        <v>3011114841309</v>
      </c>
      <c r="L7" s="18">
        <f t="shared" si="2"/>
        <v>671642987157.80005</v>
      </c>
      <c r="M7" s="19">
        <f t="shared" si="1"/>
        <v>0.22305459026126734</v>
      </c>
    </row>
    <row r="8" spans="1:15" ht="15" x14ac:dyDescent="0.2">
      <c r="A8" s="14" t="s">
        <v>16</v>
      </c>
      <c r="B8" s="15"/>
      <c r="C8" s="16"/>
      <c r="D8" s="49" t="s">
        <v>17</v>
      </c>
      <c r="E8" s="55"/>
      <c r="F8" s="18">
        <f t="shared" ref="F8:L8" si="3">SUBTOTAL(9,F10:F102)</f>
        <v>1167854037440</v>
      </c>
      <c r="G8" s="18">
        <f t="shared" si="3"/>
        <v>0</v>
      </c>
      <c r="H8" s="18">
        <f t="shared" si="3"/>
        <v>0</v>
      </c>
      <c r="I8" s="18">
        <f t="shared" si="3"/>
        <v>4213133206</v>
      </c>
      <c r="J8" s="18">
        <f t="shared" si="3"/>
        <v>4213133206</v>
      </c>
      <c r="K8" s="18">
        <f t="shared" si="3"/>
        <v>1167854037440</v>
      </c>
      <c r="L8" s="18">
        <f t="shared" si="3"/>
        <v>315575606247.79999</v>
      </c>
      <c r="M8" s="19">
        <f t="shared" si="1"/>
        <v>0.27021836302382357</v>
      </c>
    </row>
    <row r="9" spans="1:15" ht="15" x14ac:dyDescent="0.2">
      <c r="A9" s="14" t="s">
        <v>18</v>
      </c>
      <c r="B9" s="15"/>
      <c r="C9" s="16"/>
      <c r="D9" s="49" t="s">
        <v>19</v>
      </c>
      <c r="E9" s="55"/>
      <c r="F9" s="20">
        <f>SUBTOTAL(9,F10:F15)</f>
        <v>181538427282</v>
      </c>
      <c r="G9" s="20">
        <f t="shared" ref="G9:K9" si="4">SUBTOTAL(9,G10:G15)</f>
        <v>0</v>
      </c>
      <c r="H9" s="20">
        <f t="shared" si="4"/>
        <v>0</v>
      </c>
      <c r="I9" s="20">
        <f t="shared" si="4"/>
        <v>0</v>
      </c>
      <c r="J9" s="20">
        <f t="shared" si="4"/>
        <v>0</v>
      </c>
      <c r="K9" s="20">
        <f t="shared" si="4"/>
        <v>181538427282</v>
      </c>
      <c r="L9" s="20">
        <f>SUBTOTAL(9,L10:L15)</f>
        <v>83335622793.000015</v>
      </c>
      <c r="M9" s="13">
        <f t="shared" si="1"/>
        <v>0.45905224607651407</v>
      </c>
    </row>
    <row r="10" spans="1:15" ht="29.25" customHeight="1" x14ac:dyDescent="0.25">
      <c r="A10" s="21" t="s">
        <v>20</v>
      </c>
      <c r="B10" s="22" t="s">
        <v>643</v>
      </c>
      <c r="C10" s="23" t="s">
        <v>21</v>
      </c>
      <c r="D10" s="24" t="s">
        <v>22</v>
      </c>
      <c r="E10" s="25" t="s">
        <v>23</v>
      </c>
      <c r="F10" s="77">
        <v>133595690408</v>
      </c>
      <c r="G10" s="77">
        <v>0</v>
      </c>
      <c r="H10" s="77">
        <v>0</v>
      </c>
      <c r="I10" s="77">
        <v>0</v>
      </c>
      <c r="J10" s="77">
        <v>0</v>
      </c>
      <c r="K10" s="77">
        <v>133595690408</v>
      </c>
      <c r="L10" s="75">
        <v>62044475615.496002</v>
      </c>
      <c r="M10" s="4">
        <f t="shared" si="1"/>
        <v>0.46441973858597346</v>
      </c>
    </row>
    <row r="11" spans="1:15" ht="29.25" customHeight="1" x14ac:dyDescent="0.25">
      <c r="A11" s="21" t="s">
        <v>20</v>
      </c>
      <c r="B11" s="22" t="s">
        <v>630</v>
      </c>
      <c r="C11" s="23" t="s">
        <v>21</v>
      </c>
      <c r="D11" s="24" t="s">
        <v>24</v>
      </c>
      <c r="E11" s="25" t="s">
        <v>30</v>
      </c>
      <c r="F11" s="77">
        <v>33736285456</v>
      </c>
      <c r="G11" s="77">
        <v>0</v>
      </c>
      <c r="H11" s="77">
        <v>0</v>
      </c>
      <c r="I11" s="77"/>
      <c r="J11" s="77">
        <v>0</v>
      </c>
      <c r="K11" s="77">
        <v>33736285456</v>
      </c>
      <c r="L11" s="75">
        <v>15667796872.6</v>
      </c>
      <c r="M11" s="4">
        <f t="shared" si="1"/>
        <v>0.4644197385937604</v>
      </c>
    </row>
    <row r="12" spans="1:15" ht="29.25" customHeight="1" x14ac:dyDescent="0.25">
      <c r="A12" s="21" t="s">
        <v>20</v>
      </c>
      <c r="B12" s="22" t="s">
        <v>26</v>
      </c>
      <c r="C12" s="23" t="s">
        <v>21</v>
      </c>
      <c r="D12" s="24" t="s">
        <v>24</v>
      </c>
      <c r="E12" s="25" t="s">
        <v>27</v>
      </c>
      <c r="F12" s="77">
        <v>1349451418</v>
      </c>
      <c r="G12" s="77">
        <v>0</v>
      </c>
      <c r="H12" s="77">
        <v>0</v>
      </c>
      <c r="I12" s="77"/>
      <c r="J12" s="77">
        <v>0</v>
      </c>
      <c r="K12" s="77">
        <v>1349451418</v>
      </c>
      <c r="L12" s="75">
        <v>626711874.90400004</v>
      </c>
      <c r="M12" s="4">
        <f>+IF(ISNUMBER(L12/K12)=TRUE,L12/K12,"")</f>
        <v>0.4644197386763575</v>
      </c>
    </row>
    <row r="13" spans="1:15" ht="29.25" customHeight="1" x14ac:dyDescent="0.25">
      <c r="A13" s="21" t="s">
        <v>28</v>
      </c>
      <c r="B13" s="22" t="s">
        <v>643</v>
      </c>
      <c r="C13" s="23" t="s">
        <v>21</v>
      </c>
      <c r="D13" s="24" t="s">
        <v>29</v>
      </c>
      <c r="E13" s="25" t="s">
        <v>23</v>
      </c>
      <c r="F13" s="77">
        <v>10182744000</v>
      </c>
      <c r="G13" s="77">
        <v>0</v>
      </c>
      <c r="H13" s="77">
        <v>0</v>
      </c>
      <c r="I13" s="77"/>
      <c r="J13" s="77">
        <v>0</v>
      </c>
      <c r="K13" s="77">
        <v>10182744000</v>
      </c>
      <c r="L13" s="75">
        <v>3957337636.5599999</v>
      </c>
      <c r="M13" s="4">
        <f t="shared" si="1"/>
        <v>0.3886317515750175</v>
      </c>
    </row>
    <row r="14" spans="1:15" ht="29.25" customHeight="1" x14ac:dyDescent="0.25">
      <c r="A14" s="21" t="s">
        <v>28</v>
      </c>
      <c r="B14" s="22" t="s">
        <v>630</v>
      </c>
      <c r="C14" s="23" t="s">
        <v>21</v>
      </c>
      <c r="D14" s="24" t="s">
        <v>29</v>
      </c>
      <c r="E14" s="25" t="s">
        <v>30</v>
      </c>
      <c r="F14" s="77">
        <v>2571400000</v>
      </c>
      <c r="G14" s="77">
        <v>0</v>
      </c>
      <c r="H14" s="77">
        <v>0</v>
      </c>
      <c r="I14" s="77">
        <v>0</v>
      </c>
      <c r="J14" s="77">
        <v>0</v>
      </c>
      <c r="K14" s="77">
        <v>2571400000</v>
      </c>
      <c r="L14" s="75">
        <v>999327686</v>
      </c>
      <c r="M14" s="4">
        <f>+IF(ISNUMBER(L14/K14)=TRUE,L14/K14,"")</f>
        <v>0.3886317515750175</v>
      </c>
    </row>
    <row r="15" spans="1:15" ht="29.25" customHeight="1" x14ac:dyDescent="0.25">
      <c r="A15" s="21" t="s">
        <v>28</v>
      </c>
      <c r="B15" s="22" t="s">
        <v>26</v>
      </c>
      <c r="C15" s="23" t="s">
        <v>21</v>
      </c>
      <c r="D15" s="24" t="s">
        <v>29</v>
      </c>
      <c r="E15" s="25" t="s">
        <v>27</v>
      </c>
      <c r="F15" s="77">
        <v>102856000</v>
      </c>
      <c r="G15" s="77">
        <v>0</v>
      </c>
      <c r="H15" s="77">
        <v>0</v>
      </c>
      <c r="I15" s="77">
        <v>0</v>
      </c>
      <c r="J15" s="77">
        <v>0</v>
      </c>
      <c r="K15" s="77">
        <v>102856000</v>
      </c>
      <c r="L15" s="75">
        <v>39973107.439999998</v>
      </c>
      <c r="M15" s="4">
        <f t="shared" si="1"/>
        <v>0.3886317515750175</v>
      </c>
    </row>
    <row r="16" spans="1:15" ht="30" x14ac:dyDescent="0.2">
      <c r="A16" s="14" t="s">
        <v>31</v>
      </c>
      <c r="B16" s="15"/>
      <c r="C16" s="16"/>
      <c r="D16" s="26" t="s">
        <v>32</v>
      </c>
      <c r="E16" s="55"/>
      <c r="F16" s="20">
        <f t="shared" ref="F16:L16" si="5">SUBTOTAL(9,F17:F19)</f>
        <v>6470421612</v>
      </c>
      <c r="G16" s="20">
        <f t="shared" si="5"/>
        <v>0</v>
      </c>
      <c r="H16" s="20">
        <f t="shared" si="5"/>
        <v>0</v>
      </c>
      <c r="I16" s="20">
        <f t="shared" si="5"/>
        <v>0</v>
      </c>
      <c r="J16" s="20">
        <f t="shared" si="5"/>
        <v>0</v>
      </c>
      <c r="K16" s="20">
        <f t="shared" si="5"/>
        <v>6470421612</v>
      </c>
      <c r="L16" s="20">
        <f t="shared" si="5"/>
        <v>3228917091</v>
      </c>
      <c r="M16" s="13">
        <f t="shared" si="1"/>
        <v>0.49902730990692667</v>
      </c>
    </row>
    <row r="17" spans="1:13" ht="42" customHeight="1" x14ac:dyDescent="0.25">
      <c r="A17" s="21" t="s">
        <v>31</v>
      </c>
      <c r="B17" s="66" t="s">
        <v>526</v>
      </c>
      <c r="C17" s="23" t="s">
        <v>33</v>
      </c>
      <c r="D17" s="24" t="s">
        <v>32</v>
      </c>
      <c r="E17" s="111" t="s">
        <v>303</v>
      </c>
      <c r="F17" s="77">
        <v>4091895000</v>
      </c>
      <c r="G17" s="77">
        <v>0</v>
      </c>
      <c r="H17" s="77">
        <v>0</v>
      </c>
      <c r="I17" s="77">
        <v>0</v>
      </c>
      <c r="J17" s="77">
        <v>0</v>
      </c>
      <c r="K17" s="77">
        <v>4091895000</v>
      </c>
      <c r="L17" s="75">
        <v>2195663621</v>
      </c>
      <c r="M17" s="4">
        <f t="shared" si="1"/>
        <v>0.53658845620427698</v>
      </c>
    </row>
    <row r="18" spans="1:13" ht="42" customHeight="1" x14ac:dyDescent="0.25">
      <c r="A18" s="21" t="s">
        <v>31</v>
      </c>
      <c r="B18" s="66" t="s">
        <v>527</v>
      </c>
      <c r="C18" s="23" t="s">
        <v>33</v>
      </c>
      <c r="D18" s="24" t="s">
        <v>32</v>
      </c>
      <c r="E18" s="111" t="s">
        <v>303</v>
      </c>
      <c r="F18" s="77">
        <v>1925597075</v>
      </c>
      <c r="G18" s="77">
        <v>0</v>
      </c>
      <c r="H18" s="77">
        <v>0</v>
      </c>
      <c r="I18" s="77">
        <v>0</v>
      </c>
      <c r="J18" s="77">
        <v>0</v>
      </c>
      <c r="K18" s="77">
        <v>1925597075</v>
      </c>
      <c r="L18" s="75">
        <v>807229273</v>
      </c>
      <c r="M18" s="4">
        <f t="shared" si="1"/>
        <v>0.41920985624679558</v>
      </c>
    </row>
    <row r="19" spans="1:13" ht="42" customHeight="1" x14ac:dyDescent="0.25">
      <c r="A19" s="21" t="s">
        <v>31</v>
      </c>
      <c r="B19" s="66" t="s">
        <v>632</v>
      </c>
      <c r="C19" s="23" t="s">
        <v>33</v>
      </c>
      <c r="D19" s="24" t="s">
        <v>32</v>
      </c>
      <c r="E19" s="111" t="s">
        <v>304</v>
      </c>
      <c r="F19" s="77">
        <v>452929537</v>
      </c>
      <c r="G19" s="77">
        <v>0</v>
      </c>
      <c r="H19" s="77">
        <v>0</v>
      </c>
      <c r="I19" s="77">
        <v>0</v>
      </c>
      <c r="J19" s="77">
        <v>0</v>
      </c>
      <c r="K19" s="77">
        <v>452929537</v>
      </c>
      <c r="L19" s="75">
        <v>226024197</v>
      </c>
      <c r="M19" s="4">
        <f t="shared" si="1"/>
        <v>0.49902728467894114</v>
      </c>
    </row>
    <row r="20" spans="1:13" ht="15" x14ac:dyDescent="0.2">
      <c r="A20" s="14" t="s">
        <v>36</v>
      </c>
      <c r="B20" s="15"/>
      <c r="C20" s="16"/>
      <c r="D20" s="49" t="s">
        <v>37</v>
      </c>
      <c r="E20" s="55"/>
      <c r="F20" s="20">
        <f t="shared" ref="F20:L20" si="6">SUBTOTAL(9,F21:F23)</f>
        <v>1499680000</v>
      </c>
      <c r="G20" s="20">
        <f t="shared" si="6"/>
        <v>0</v>
      </c>
      <c r="H20" s="20">
        <f t="shared" si="6"/>
        <v>0</v>
      </c>
      <c r="I20" s="20">
        <f t="shared" si="6"/>
        <v>0</v>
      </c>
      <c r="J20" s="20">
        <f t="shared" si="6"/>
        <v>0</v>
      </c>
      <c r="K20" s="20">
        <f t="shared" si="6"/>
        <v>1499680000</v>
      </c>
      <c r="L20" s="20">
        <f t="shared" si="6"/>
        <v>603268591</v>
      </c>
      <c r="M20" s="13">
        <f t="shared" si="1"/>
        <v>0.40226487717379705</v>
      </c>
    </row>
    <row r="21" spans="1:13" ht="15" x14ac:dyDescent="0.25">
      <c r="A21" s="21" t="s">
        <v>36</v>
      </c>
      <c r="B21" s="66" t="s">
        <v>526</v>
      </c>
      <c r="C21" s="23">
        <v>1116</v>
      </c>
      <c r="D21" s="24" t="s">
        <v>37</v>
      </c>
      <c r="E21" s="111" t="s">
        <v>303</v>
      </c>
      <c r="F21" s="77">
        <v>948398000</v>
      </c>
      <c r="G21" s="77">
        <v>0</v>
      </c>
      <c r="H21" s="77">
        <v>0</v>
      </c>
      <c r="I21" s="77">
        <v>0</v>
      </c>
      <c r="J21" s="77">
        <v>0</v>
      </c>
      <c r="K21" s="77">
        <v>948398000</v>
      </c>
      <c r="L21" s="75">
        <v>410222642</v>
      </c>
      <c r="M21" s="4">
        <f t="shared" si="1"/>
        <v>0.43254271097155411</v>
      </c>
    </row>
    <row r="22" spans="1:13" ht="15" x14ac:dyDescent="0.25">
      <c r="A22" s="21" t="s">
        <v>36</v>
      </c>
      <c r="B22" s="66" t="s">
        <v>527</v>
      </c>
      <c r="C22" s="23">
        <v>1116</v>
      </c>
      <c r="D22" s="24" t="s">
        <v>37</v>
      </c>
      <c r="E22" s="111" t="s">
        <v>303</v>
      </c>
      <c r="F22" s="77">
        <v>446304400</v>
      </c>
      <c r="G22" s="77">
        <v>0</v>
      </c>
      <c r="H22" s="77">
        <v>0</v>
      </c>
      <c r="I22" s="77">
        <v>0</v>
      </c>
      <c r="J22" s="77">
        <v>0</v>
      </c>
      <c r="K22" s="77">
        <v>446304400</v>
      </c>
      <c r="L22" s="75">
        <v>150817148</v>
      </c>
      <c r="M22" s="4">
        <f t="shared" si="1"/>
        <v>0.33792440316519395</v>
      </c>
    </row>
    <row r="23" spans="1:13" ht="15" customHeight="1" x14ac:dyDescent="0.25">
      <c r="A23" s="21" t="s">
        <v>36</v>
      </c>
      <c r="B23" s="66" t="s">
        <v>632</v>
      </c>
      <c r="C23" s="23" t="s">
        <v>33</v>
      </c>
      <c r="D23" s="24" t="s">
        <v>37</v>
      </c>
      <c r="E23" s="111" t="s">
        <v>304</v>
      </c>
      <c r="F23" s="77">
        <v>104977600</v>
      </c>
      <c r="G23" s="77">
        <v>0</v>
      </c>
      <c r="H23" s="77">
        <v>0</v>
      </c>
      <c r="I23" s="77">
        <v>0</v>
      </c>
      <c r="J23" s="77">
        <v>0</v>
      </c>
      <c r="K23" s="77">
        <v>104977600</v>
      </c>
      <c r="L23" s="75">
        <v>42228801</v>
      </c>
      <c r="M23" s="4">
        <f t="shared" si="1"/>
        <v>0.40226487364923563</v>
      </c>
    </row>
    <row r="24" spans="1:13" ht="15" x14ac:dyDescent="0.2">
      <c r="A24" s="14" t="s">
        <v>38</v>
      </c>
      <c r="B24" s="15"/>
      <c r="C24" s="16"/>
      <c r="D24" s="49" t="s">
        <v>39</v>
      </c>
      <c r="E24" s="55"/>
      <c r="F24" s="20">
        <f>SUBTOTAL(9,F25:F28)</f>
        <v>156060960000</v>
      </c>
      <c r="G24" s="20">
        <f t="shared" ref="G24:K24" si="7">SUBTOTAL(9,G25:G28)</f>
        <v>0</v>
      </c>
      <c r="H24" s="20">
        <f t="shared" si="7"/>
        <v>0</v>
      </c>
      <c r="I24" s="20">
        <f t="shared" si="7"/>
        <v>0</v>
      </c>
      <c r="J24" s="20">
        <f t="shared" si="7"/>
        <v>0</v>
      </c>
      <c r="K24" s="20">
        <f t="shared" si="7"/>
        <v>156060960000</v>
      </c>
      <c r="L24" s="20">
        <f>SUBTOTAL(9,L25:L28)</f>
        <v>33774054300</v>
      </c>
      <c r="M24" s="13">
        <f t="shared" si="1"/>
        <v>0.21641577944926135</v>
      </c>
    </row>
    <row r="25" spans="1:13" ht="15" x14ac:dyDescent="0.25">
      <c r="A25" s="21" t="s">
        <v>38</v>
      </c>
      <c r="B25" s="22" t="s">
        <v>643</v>
      </c>
      <c r="C25" s="23" t="s">
        <v>21</v>
      </c>
      <c r="D25" s="24" t="s">
        <v>39</v>
      </c>
      <c r="E25" s="25" t="s">
        <v>23</v>
      </c>
      <c r="F25" s="77">
        <v>111240252288</v>
      </c>
      <c r="G25" s="77">
        <v>0</v>
      </c>
      <c r="H25" s="77">
        <v>0</v>
      </c>
      <c r="I25" s="77">
        <v>0</v>
      </c>
      <c r="J25" s="77">
        <v>0</v>
      </c>
      <c r="K25" s="77">
        <v>111240252288</v>
      </c>
      <c r="L25" s="75">
        <v>24074145905.040001</v>
      </c>
      <c r="M25" s="4">
        <f t="shared" si="1"/>
        <v>0.21641577944926138</v>
      </c>
    </row>
    <row r="26" spans="1:13" ht="15" x14ac:dyDescent="0.25">
      <c r="A26" s="21" t="s">
        <v>38</v>
      </c>
      <c r="B26" s="22" t="s">
        <v>644</v>
      </c>
      <c r="C26" s="23">
        <v>1114</v>
      </c>
      <c r="D26" s="24" t="s">
        <v>39</v>
      </c>
      <c r="E26" s="25" t="s">
        <v>40</v>
      </c>
      <c r="F26" s="77">
        <v>31212192000</v>
      </c>
      <c r="G26" s="77">
        <v>0</v>
      </c>
      <c r="H26" s="77">
        <v>0</v>
      </c>
      <c r="I26" s="77">
        <v>0</v>
      </c>
      <c r="J26" s="77">
        <v>0</v>
      </c>
      <c r="K26" s="77">
        <v>31212192000</v>
      </c>
      <c r="L26" s="75">
        <v>6754810860</v>
      </c>
      <c r="M26" s="4">
        <f t="shared" si="1"/>
        <v>0.21641577944926135</v>
      </c>
    </row>
    <row r="27" spans="1:13" ht="30" x14ac:dyDescent="0.25">
      <c r="A27" s="21" t="s">
        <v>38</v>
      </c>
      <c r="B27" s="22" t="s">
        <v>645</v>
      </c>
      <c r="C27" s="23" t="s">
        <v>21</v>
      </c>
      <c r="D27" s="24" t="s">
        <v>39</v>
      </c>
      <c r="E27" s="25" t="s">
        <v>393</v>
      </c>
      <c r="F27" s="77">
        <v>12484876800</v>
      </c>
      <c r="G27" s="77">
        <v>0</v>
      </c>
      <c r="H27" s="77">
        <v>0</v>
      </c>
      <c r="I27" s="77">
        <v>0</v>
      </c>
      <c r="J27" s="77">
        <v>0</v>
      </c>
      <c r="K27" s="77">
        <v>12484876800</v>
      </c>
      <c r="L27" s="75">
        <v>2701924344</v>
      </c>
      <c r="M27" s="4">
        <f>+IF(ISNUMBER(L27/K27)=TRUE,L27/K27,"")</f>
        <v>0.21641577944926135</v>
      </c>
    </row>
    <row r="28" spans="1:13" ht="30" x14ac:dyDescent="0.25">
      <c r="A28" s="21" t="s">
        <v>38</v>
      </c>
      <c r="B28" s="22" t="s">
        <v>26</v>
      </c>
      <c r="C28" s="23" t="s">
        <v>21</v>
      </c>
      <c r="D28" s="24" t="s">
        <v>39</v>
      </c>
      <c r="E28" s="25" t="s">
        <v>27</v>
      </c>
      <c r="F28" s="77">
        <v>1123638912</v>
      </c>
      <c r="G28" s="77">
        <v>0</v>
      </c>
      <c r="H28" s="77">
        <v>0</v>
      </c>
      <c r="I28" s="77">
        <v>0</v>
      </c>
      <c r="J28" s="77">
        <v>0</v>
      </c>
      <c r="K28" s="77">
        <v>1123638912</v>
      </c>
      <c r="L28" s="75">
        <v>243173190.96000001</v>
      </c>
      <c r="M28" s="4">
        <f t="shared" si="1"/>
        <v>0.21641577944926138</v>
      </c>
    </row>
    <row r="29" spans="1:13" ht="30" x14ac:dyDescent="0.2">
      <c r="A29" s="17" t="s">
        <v>41</v>
      </c>
      <c r="B29" s="15"/>
      <c r="C29" s="16"/>
      <c r="D29" s="26" t="s">
        <v>446</v>
      </c>
      <c r="E29" s="55"/>
      <c r="F29" s="20">
        <f t="shared" ref="F29:L29" si="8">SUBTOTAL(9,F30:F49)</f>
        <v>220054158576</v>
      </c>
      <c r="G29" s="20">
        <f t="shared" si="8"/>
        <v>0</v>
      </c>
      <c r="H29" s="20">
        <f t="shared" si="8"/>
        <v>0</v>
      </c>
      <c r="I29" s="20">
        <f t="shared" si="8"/>
        <v>4133133206</v>
      </c>
      <c r="J29" s="20">
        <f t="shared" si="8"/>
        <v>0</v>
      </c>
      <c r="K29" s="20">
        <f t="shared" si="8"/>
        <v>215921025370</v>
      </c>
      <c r="L29" s="20">
        <f t="shared" si="8"/>
        <v>16226421140</v>
      </c>
      <c r="M29" s="13">
        <f t="shared" si="1"/>
        <v>7.5149796608248665E-2</v>
      </c>
    </row>
    <row r="30" spans="1:13" ht="15" x14ac:dyDescent="0.2">
      <c r="A30" s="17" t="s">
        <v>42</v>
      </c>
      <c r="B30" s="15"/>
      <c r="C30" s="16"/>
      <c r="D30" s="26" t="s">
        <v>43</v>
      </c>
      <c r="E30" s="55"/>
      <c r="F30" s="20">
        <f t="shared" ref="F30:L30" si="9">SUBTOTAL(9,F31:F41)</f>
        <v>203299224378</v>
      </c>
      <c r="G30" s="20">
        <f t="shared" si="9"/>
        <v>0</v>
      </c>
      <c r="H30" s="20">
        <f t="shared" si="9"/>
        <v>0</v>
      </c>
      <c r="I30" s="20">
        <f t="shared" si="9"/>
        <v>0</v>
      </c>
      <c r="J30" s="20">
        <f t="shared" si="9"/>
        <v>0</v>
      </c>
      <c r="K30" s="20">
        <f t="shared" si="9"/>
        <v>203299224378</v>
      </c>
      <c r="L30" s="20">
        <f t="shared" si="9"/>
        <v>13448762309</v>
      </c>
      <c r="M30" s="13">
        <f t="shared" si="1"/>
        <v>6.615255100036356E-2</v>
      </c>
    </row>
    <row r="31" spans="1:13" ht="45" x14ac:dyDescent="0.25">
      <c r="A31" s="27" t="s">
        <v>44</v>
      </c>
      <c r="B31" s="22" t="s">
        <v>646</v>
      </c>
      <c r="C31" s="23" t="s">
        <v>21</v>
      </c>
      <c r="D31" s="24" t="s">
        <v>447</v>
      </c>
      <c r="E31" s="25" t="s">
        <v>45</v>
      </c>
      <c r="F31" s="77">
        <v>1784332115</v>
      </c>
      <c r="G31" s="77">
        <v>0</v>
      </c>
      <c r="H31" s="77">
        <v>0</v>
      </c>
      <c r="I31" s="77">
        <v>0</v>
      </c>
      <c r="J31" s="77">
        <v>0</v>
      </c>
      <c r="K31" s="77">
        <v>1784332115</v>
      </c>
      <c r="L31" s="75">
        <v>58162626.890000001</v>
      </c>
      <c r="M31" s="4">
        <f t="shared" si="1"/>
        <v>3.2596301103956761E-2</v>
      </c>
    </row>
    <row r="32" spans="1:13" ht="45" x14ac:dyDescent="0.25">
      <c r="A32" s="27" t="s">
        <v>44</v>
      </c>
      <c r="B32" s="22" t="s">
        <v>26</v>
      </c>
      <c r="C32" s="23" t="s">
        <v>21</v>
      </c>
      <c r="D32" s="24" t="s">
        <v>447</v>
      </c>
      <c r="E32" s="25" t="s">
        <v>27</v>
      </c>
      <c r="F32" s="77">
        <v>1766488794</v>
      </c>
      <c r="G32" s="77">
        <v>0</v>
      </c>
      <c r="H32" s="77">
        <v>0</v>
      </c>
      <c r="I32" s="77">
        <v>0</v>
      </c>
      <c r="J32" s="77">
        <v>0</v>
      </c>
      <c r="K32" s="77">
        <v>1766488794</v>
      </c>
      <c r="L32" s="75">
        <v>57581000.621100001</v>
      </c>
      <c r="M32" s="4">
        <f>+IF(ISNUMBER(L32/K32)=TRUE,L32/K32,"")</f>
        <v>3.2596301101188871E-2</v>
      </c>
    </row>
    <row r="33" spans="1:13" ht="45" x14ac:dyDescent="0.25">
      <c r="A33" s="27" t="s">
        <v>44</v>
      </c>
      <c r="B33" s="22" t="s">
        <v>643</v>
      </c>
      <c r="C33" s="23">
        <v>1133</v>
      </c>
      <c r="D33" s="24" t="s">
        <v>447</v>
      </c>
      <c r="E33" s="25" t="s">
        <v>23</v>
      </c>
      <c r="F33" s="77">
        <v>174882390619</v>
      </c>
      <c r="G33" s="77">
        <v>0</v>
      </c>
      <c r="H33" s="77">
        <v>0</v>
      </c>
      <c r="I33" s="77">
        <v>0</v>
      </c>
      <c r="J33" s="77">
        <v>0</v>
      </c>
      <c r="K33" s="77">
        <v>174882390619</v>
      </c>
      <c r="L33" s="75">
        <v>5700519061.4889002</v>
      </c>
      <c r="M33" s="4">
        <f t="shared" si="1"/>
        <v>3.2596301098765802E-2</v>
      </c>
    </row>
    <row r="34" spans="1:13" ht="45" x14ac:dyDescent="0.25">
      <c r="A34" s="27" t="s">
        <v>46</v>
      </c>
      <c r="B34" s="22" t="s">
        <v>643</v>
      </c>
      <c r="C34" s="23" t="s">
        <v>21</v>
      </c>
      <c r="D34" s="24" t="s">
        <v>448</v>
      </c>
      <c r="E34" s="25" t="s">
        <v>23</v>
      </c>
      <c r="F34" s="77">
        <v>4780263411</v>
      </c>
      <c r="G34" s="77">
        <v>0</v>
      </c>
      <c r="H34" s="77">
        <v>0</v>
      </c>
      <c r="I34" s="77">
        <v>0</v>
      </c>
      <c r="J34" s="77">
        <v>0</v>
      </c>
      <c r="K34" s="77">
        <v>4780263411</v>
      </c>
      <c r="L34" s="75">
        <v>66784695.119999997</v>
      </c>
      <c r="M34" s="4">
        <f t="shared" si="1"/>
        <v>1.3970923645404108E-2</v>
      </c>
    </row>
    <row r="35" spans="1:13" ht="36.75" customHeight="1" x14ac:dyDescent="0.25">
      <c r="A35" s="27" t="s">
        <v>46</v>
      </c>
      <c r="B35" s="22" t="s">
        <v>26</v>
      </c>
      <c r="C35" s="23" t="s">
        <v>21</v>
      </c>
      <c r="D35" s="24" t="s">
        <v>448</v>
      </c>
      <c r="E35" s="25" t="s">
        <v>27</v>
      </c>
      <c r="F35" s="77">
        <v>48285489</v>
      </c>
      <c r="G35" s="77">
        <v>0</v>
      </c>
      <c r="H35" s="77">
        <v>0</v>
      </c>
      <c r="I35" s="77">
        <v>0</v>
      </c>
      <c r="J35" s="77">
        <v>0</v>
      </c>
      <c r="K35" s="77">
        <v>48285489</v>
      </c>
      <c r="L35" s="75">
        <v>674592.88</v>
      </c>
      <c r="M35" s="4">
        <f>+IF(ISNUMBER(L35/K35)=TRUE,L35/K35,"")</f>
        <v>1.3970923645404108E-2</v>
      </c>
    </row>
    <row r="36" spans="1:13" ht="45" x14ac:dyDescent="0.25">
      <c r="A36" s="27" t="s">
        <v>47</v>
      </c>
      <c r="B36" s="22" t="s">
        <v>643</v>
      </c>
      <c r="C36" s="23" t="s">
        <v>21</v>
      </c>
      <c r="D36" s="24" t="s">
        <v>449</v>
      </c>
      <c r="E36" s="25" t="s">
        <v>23</v>
      </c>
      <c r="F36" s="77">
        <v>12924414310</v>
      </c>
      <c r="G36" s="77">
        <v>0</v>
      </c>
      <c r="H36" s="77">
        <v>0</v>
      </c>
      <c r="I36" s="77">
        <v>0</v>
      </c>
      <c r="J36" s="77">
        <v>0</v>
      </c>
      <c r="K36" s="77">
        <v>12924414310</v>
      </c>
      <c r="L36" s="75">
        <v>1349355436.1099999</v>
      </c>
      <c r="M36" s="4">
        <f>+IF(ISNUMBER(L36/K36)=TRUE,L36/K36,"")</f>
        <v>0.10440360419782921</v>
      </c>
    </row>
    <row r="37" spans="1:13" ht="36.75" customHeight="1" x14ac:dyDescent="0.25">
      <c r="A37" s="27" t="s">
        <v>47</v>
      </c>
      <c r="B37" s="22" t="s">
        <v>26</v>
      </c>
      <c r="C37" s="23" t="s">
        <v>21</v>
      </c>
      <c r="D37" s="24" t="s">
        <v>449</v>
      </c>
      <c r="E37" s="25" t="s">
        <v>27</v>
      </c>
      <c r="F37" s="77">
        <v>130549640</v>
      </c>
      <c r="G37" s="77">
        <v>0</v>
      </c>
      <c r="H37" s="77">
        <v>0</v>
      </c>
      <c r="I37" s="77">
        <v>0</v>
      </c>
      <c r="J37" s="77">
        <v>0</v>
      </c>
      <c r="K37" s="77">
        <v>130549640</v>
      </c>
      <c r="L37" s="75">
        <v>13629852.890000001</v>
      </c>
      <c r="M37" s="4">
        <f>+IF(ISNUMBER(L37/K37)=TRUE,L37/K37,"")</f>
        <v>0.1044036037939285</v>
      </c>
    </row>
    <row r="38" spans="1:13" ht="15" customHeight="1" x14ac:dyDescent="0.25">
      <c r="A38" s="17" t="s">
        <v>48</v>
      </c>
      <c r="B38" s="15"/>
      <c r="C38" s="16"/>
      <c r="D38" s="26" t="s">
        <v>450</v>
      </c>
      <c r="E38" s="56"/>
      <c r="F38" s="73">
        <f t="shared" ref="F38:L38" si="10">SUBTOTAL(9,F39:F41)</f>
        <v>6982500000</v>
      </c>
      <c r="G38" s="73">
        <f t="shared" si="10"/>
        <v>0</v>
      </c>
      <c r="H38" s="73">
        <f t="shared" si="10"/>
        <v>0</v>
      </c>
      <c r="I38" s="73">
        <f t="shared" si="10"/>
        <v>0</v>
      </c>
      <c r="J38" s="73">
        <f t="shared" si="10"/>
        <v>0</v>
      </c>
      <c r="K38" s="73">
        <f t="shared" si="10"/>
        <v>6982500000</v>
      </c>
      <c r="L38" s="86">
        <f t="shared" si="10"/>
        <v>6202055043</v>
      </c>
      <c r="M38" s="13">
        <f t="shared" si="1"/>
        <v>0.88822843437164345</v>
      </c>
    </row>
    <row r="39" spans="1:13" ht="46.5" customHeight="1" x14ac:dyDescent="0.25">
      <c r="A39" s="27" t="s">
        <v>49</v>
      </c>
      <c r="B39" s="74" t="s">
        <v>526</v>
      </c>
      <c r="C39" s="23">
        <v>1116</v>
      </c>
      <c r="D39" s="24" t="s">
        <v>451</v>
      </c>
      <c r="E39" s="25" t="s">
        <v>34</v>
      </c>
      <c r="F39" s="75">
        <v>5407500000</v>
      </c>
      <c r="G39" s="75">
        <v>0</v>
      </c>
      <c r="H39" s="75">
        <v>0</v>
      </c>
      <c r="I39" s="75">
        <v>0</v>
      </c>
      <c r="J39" s="75">
        <v>0</v>
      </c>
      <c r="K39" s="75">
        <v>5407500000</v>
      </c>
      <c r="L39" s="75">
        <v>5765810856</v>
      </c>
      <c r="M39" s="4">
        <f t="shared" si="1"/>
        <v>1.0662618319001387</v>
      </c>
    </row>
    <row r="40" spans="1:13" ht="46.5" customHeight="1" x14ac:dyDescent="0.25">
      <c r="A40" s="27" t="s">
        <v>50</v>
      </c>
      <c r="B40" s="74" t="s">
        <v>526</v>
      </c>
      <c r="C40" s="23">
        <v>1116</v>
      </c>
      <c r="D40" s="24" t="s">
        <v>452</v>
      </c>
      <c r="E40" s="25" t="s">
        <v>34</v>
      </c>
      <c r="F40" s="75">
        <v>315000000</v>
      </c>
      <c r="G40" s="75">
        <v>0</v>
      </c>
      <c r="H40" s="75">
        <v>0</v>
      </c>
      <c r="I40" s="75">
        <v>0</v>
      </c>
      <c r="J40" s="75">
        <v>0</v>
      </c>
      <c r="K40" s="75">
        <v>315000000</v>
      </c>
      <c r="L40" s="75">
        <v>84951126</v>
      </c>
      <c r="M40" s="4">
        <f t="shared" si="1"/>
        <v>0.26968611428571426</v>
      </c>
    </row>
    <row r="41" spans="1:13" ht="46.5" customHeight="1" x14ac:dyDescent="0.25">
      <c r="A41" s="27" t="s">
        <v>51</v>
      </c>
      <c r="B41" s="74" t="s">
        <v>392</v>
      </c>
      <c r="C41" s="23">
        <v>1116</v>
      </c>
      <c r="D41" s="24" t="s">
        <v>453</v>
      </c>
      <c r="E41" s="25" t="s">
        <v>34</v>
      </c>
      <c r="F41" s="75">
        <v>1260000000</v>
      </c>
      <c r="G41" s="75">
        <v>0</v>
      </c>
      <c r="H41" s="75">
        <v>0</v>
      </c>
      <c r="I41" s="75">
        <v>0</v>
      </c>
      <c r="J41" s="75">
        <v>0</v>
      </c>
      <c r="K41" s="75">
        <v>1260000000</v>
      </c>
      <c r="L41" s="75">
        <v>351293061</v>
      </c>
      <c r="M41" s="4">
        <f t="shared" si="1"/>
        <v>0.27880401666666665</v>
      </c>
    </row>
    <row r="42" spans="1:13" ht="40.5" customHeight="1" x14ac:dyDescent="0.25">
      <c r="A42" s="17" t="s">
        <v>52</v>
      </c>
      <c r="B42" s="15"/>
      <c r="C42" s="16"/>
      <c r="D42" s="26" t="s">
        <v>454</v>
      </c>
      <c r="E42" s="55"/>
      <c r="F42" s="116">
        <f t="shared" ref="F42" si="11">SUBTOTAL(9,F43:F49)</f>
        <v>16754934198</v>
      </c>
      <c r="G42" s="116">
        <f t="shared" ref="G42" si="12">SUBTOTAL(9,G43:G49)</f>
        <v>0</v>
      </c>
      <c r="H42" s="116">
        <f t="shared" ref="H42" si="13">SUBTOTAL(9,H43:H49)</f>
        <v>0</v>
      </c>
      <c r="I42" s="116">
        <f t="shared" ref="I42" si="14">SUBTOTAL(9,I43:I49)</f>
        <v>4133133206</v>
      </c>
      <c r="J42" s="116">
        <f t="shared" ref="J42" si="15">SUBTOTAL(9,J43:J49)</f>
        <v>0</v>
      </c>
      <c r="K42" s="116">
        <f t="shared" ref="K42" si="16">SUBTOTAL(9,K43:K49)</f>
        <v>12621800992</v>
      </c>
      <c r="L42" s="116">
        <f t="shared" ref="L42" si="17">SUBTOTAL(9,L43:L49)</f>
        <v>2777658831</v>
      </c>
      <c r="M42" s="13">
        <f t="shared" si="1"/>
        <v>0.22006834308040088</v>
      </c>
    </row>
    <row r="43" spans="1:13" ht="40.5" customHeight="1" x14ac:dyDescent="0.25">
      <c r="A43" s="17" t="s">
        <v>53</v>
      </c>
      <c r="B43" s="15"/>
      <c r="C43" s="16"/>
      <c r="D43" s="26" t="s">
        <v>455</v>
      </c>
      <c r="E43" s="56"/>
      <c r="F43" s="116">
        <f t="shared" ref="F43" si="18">SUBTOTAL(9,F44:F49)</f>
        <v>16754934198</v>
      </c>
      <c r="G43" s="116">
        <f t="shared" ref="G43" si="19">SUBTOTAL(9,G44:G49)</f>
        <v>0</v>
      </c>
      <c r="H43" s="116">
        <f t="shared" ref="H43" si="20">SUBTOTAL(9,H44:H49)</f>
        <v>0</v>
      </c>
      <c r="I43" s="116">
        <f t="shared" ref="I43" si="21">SUBTOTAL(9,I44:I49)</f>
        <v>4133133206</v>
      </c>
      <c r="J43" s="116">
        <f t="shared" ref="J43" si="22">SUBTOTAL(9,J44:J49)</f>
        <v>0</v>
      </c>
      <c r="K43" s="116">
        <f t="shared" ref="K43" si="23">SUBTOTAL(9,K44:K49)</f>
        <v>12621800992</v>
      </c>
      <c r="L43" s="116">
        <f t="shared" ref="L43" si="24">SUBTOTAL(9,L44:L49)</f>
        <v>2777658831</v>
      </c>
      <c r="M43" s="13">
        <f t="shared" si="1"/>
        <v>0.22006834308040088</v>
      </c>
    </row>
    <row r="44" spans="1:13" ht="40.5" customHeight="1" x14ac:dyDescent="0.25">
      <c r="A44" s="27" t="s">
        <v>54</v>
      </c>
      <c r="B44" s="22" t="s">
        <v>643</v>
      </c>
      <c r="C44" s="23">
        <v>1114</v>
      </c>
      <c r="D44" s="24" t="s">
        <v>456</v>
      </c>
      <c r="E44" s="25" t="s">
        <v>23</v>
      </c>
      <c r="F44" s="77">
        <v>3748179895</v>
      </c>
      <c r="G44" s="77">
        <v>0</v>
      </c>
      <c r="H44" s="77">
        <v>0</v>
      </c>
      <c r="I44" s="77">
        <v>0</v>
      </c>
      <c r="J44" s="77">
        <v>0</v>
      </c>
      <c r="K44" s="77">
        <v>3748179895</v>
      </c>
      <c r="L44" s="75">
        <v>463068658.80000001</v>
      </c>
      <c r="M44" s="4">
        <f>+IF(ISNUMBER(L44/K44)=TRUE,L44/K44,"")</f>
        <v>0.12354493961661892</v>
      </c>
    </row>
    <row r="45" spans="1:13" ht="40.5" customHeight="1" x14ac:dyDescent="0.25">
      <c r="A45" s="27" t="s">
        <v>54</v>
      </c>
      <c r="B45" s="22" t="s">
        <v>26</v>
      </c>
      <c r="C45" s="23">
        <v>1114</v>
      </c>
      <c r="D45" s="24" t="s">
        <v>457</v>
      </c>
      <c r="E45" s="25" t="s">
        <v>27</v>
      </c>
      <c r="F45" s="77">
        <v>37860403</v>
      </c>
      <c r="G45" s="77">
        <v>0</v>
      </c>
      <c r="H45" s="77">
        <v>0</v>
      </c>
      <c r="I45" s="77">
        <v>0</v>
      </c>
      <c r="J45" s="77">
        <v>0</v>
      </c>
      <c r="K45" s="77">
        <v>37860403</v>
      </c>
      <c r="L45" s="75">
        <v>4677461.2</v>
      </c>
      <c r="M45" s="4">
        <f t="shared" ref="M45:M49" si="25">+IF(ISNUMBER(L45/K45)=TRUE,L45/K45,"")</f>
        <v>0.12354493955069629</v>
      </c>
    </row>
    <row r="46" spans="1:13" ht="40.5" customHeight="1" x14ac:dyDescent="0.25">
      <c r="A46" s="27" t="s">
        <v>53</v>
      </c>
      <c r="B46" s="68" t="s">
        <v>386</v>
      </c>
      <c r="C46" s="23">
        <v>1116</v>
      </c>
      <c r="D46" s="24" t="s">
        <v>456</v>
      </c>
      <c r="E46" s="103" t="s">
        <v>326</v>
      </c>
      <c r="F46" s="77">
        <v>2066566603</v>
      </c>
      <c r="G46" s="75">
        <v>0</v>
      </c>
      <c r="H46" s="75">
        <v>0</v>
      </c>
      <c r="I46" s="75">
        <v>2066566603</v>
      </c>
      <c r="J46" s="75">
        <v>0</v>
      </c>
      <c r="K46" s="75">
        <v>0</v>
      </c>
      <c r="L46" s="75"/>
      <c r="M46" s="4" t="str">
        <f t="shared" si="25"/>
        <v/>
      </c>
    </row>
    <row r="47" spans="1:13" ht="40.5" customHeight="1" x14ac:dyDescent="0.25">
      <c r="A47" s="27" t="s">
        <v>53</v>
      </c>
      <c r="B47" s="68" t="s">
        <v>626</v>
      </c>
      <c r="C47" s="23">
        <v>1116</v>
      </c>
      <c r="D47" s="24" t="s">
        <v>456</v>
      </c>
      <c r="E47" s="103" t="s">
        <v>326</v>
      </c>
      <c r="F47" s="77">
        <v>2066566603</v>
      </c>
      <c r="G47" s="75">
        <v>0</v>
      </c>
      <c r="H47" s="75">
        <v>0</v>
      </c>
      <c r="I47" s="75">
        <v>2066566603</v>
      </c>
      <c r="J47" s="75">
        <v>0</v>
      </c>
      <c r="K47" s="75"/>
      <c r="L47" s="75"/>
      <c r="M47" s="4" t="str">
        <f t="shared" si="25"/>
        <v/>
      </c>
    </row>
    <row r="48" spans="1:13" ht="40.5" customHeight="1" x14ac:dyDescent="0.25">
      <c r="A48" s="27" t="s">
        <v>54</v>
      </c>
      <c r="B48" s="22" t="s">
        <v>26</v>
      </c>
      <c r="C48" s="23">
        <v>1114</v>
      </c>
      <c r="D48" s="24" t="s">
        <v>456</v>
      </c>
      <c r="E48" s="25" t="s">
        <v>27</v>
      </c>
      <c r="F48" s="77">
        <v>88357607</v>
      </c>
      <c r="G48" s="77">
        <v>0</v>
      </c>
      <c r="H48" s="77">
        <v>0</v>
      </c>
      <c r="I48" s="77">
        <v>0</v>
      </c>
      <c r="J48" s="77">
        <v>0</v>
      </c>
      <c r="K48" s="77">
        <v>88357607</v>
      </c>
      <c r="L48" s="75">
        <v>23099127.109999999</v>
      </c>
      <c r="M48" s="4">
        <f t="shared" si="25"/>
        <v>0.26142771283971056</v>
      </c>
    </row>
    <row r="49" spans="1:13" ht="40.5" customHeight="1" x14ac:dyDescent="0.25">
      <c r="A49" s="27" t="s">
        <v>55</v>
      </c>
      <c r="B49" s="22" t="s">
        <v>643</v>
      </c>
      <c r="C49" s="23">
        <v>1114</v>
      </c>
      <c r="D49" s="24" t="s">
        <v>457</v>
      </c>
      <c r="E49" s="25" t="s">
        <v>23</v>
      </c>
      <c r="F49" s="77">
        <v>8747403087</v>
      </c>
      <c r="G49" s="77">
        <v>0</v>
      </c>
      <c r="H49" s="77">
        <v>0</v>
      </c>
      <c r="I49" s="77">
        <v>0</v>
      </c>
      <c r="J49" s="77">
        <v>0</v>
      </c>
      <c r="K49" s="77">
        <v>8747403087</v>
      </c>
      <c r="L49" s="75">
        <v>2286813583.8899999</v>
      </c>
      <c r="M49" s="4">
        <f t="shared" si="25"/>
        <v>0.26142771301902851</v>
      </c>
    </row>
    <row r="50" spans="1:13" s="7" customFormat="1" ht="40.5" customHeight="1" x14ac:dyDescent="0.25">
      <c r="A50" s="44" t="s">
        <v>835</v>
      </c>
      <c r="B50" s="42"/>
      <c r="C50" s="43"/>
      <c r="D50" s="26" t="s">
        <v>454</v>
      </c>
      <c r="E50" s="58"/>
      <c r="F50" s="73">
        <f t="shared" ref="F50:K50" si="26">SUBTOTAL(9,F51:F62)</f>
        <v>289759125762</v>
      </c>
      <c r="G50" s="73">
        <f t="shared" si="26"/>
        <v>0</v>
      </c>
      <c r="H50" s="73">
        <f t="shared" si="26"/>
        <v>0</v>
      </c>
      <c r="I50" s="73">
        <f t="shared" si="26"/>
        <v>80000000</v>
      </c>
      <c r="J50" s="73">
        <f t="shared" si="26"/>
        <v>4213133206</v>
      </c>
      <c r="K50" s="73">
        <f t="shared" si="26"/>
        <v>293892258968</v>
      </c>
      <c r="L50" s="73">
        <f>SUBTOTAL(9,L51:L59)</f>
        <v>93450239057.290009</v>
      </c>
      <c r="M50" s="19">
        <f t="shared" ref="M50" si="27">+IF(ISNUMBER(L50/K50)=TRUE,L50/K50,"")</f>
        <v>0.3179744828442902</v>
      </c>
    </row>
    <row r="51" spans="1:13" ht="30" customHeight="1" x14ac:dyDescent="0.25">
      <c r="A51" s="27" t="s">
        <v>57</v>
      </c>
      <c r="B51" s="66" t="s">
        <v>526</v>
      </c>
      <c r="C51" s="23" t="s">
        <v>33</v>
      </c>
      <c r="D51" s="24" t="s">
        <v>458</v>
      </c>
      <c r="E51" s="25" t="s">
        <v>34</v>
      </c>
      <c r="F51" s="75">
        <v>46385996678</v>
      </c>
      <c r="G51" s="75">
        <v>0</v>
      </c>
      <c r="H51" s="75">
        <v>0</v>
      </c>
      <c r="I51" s="75">
        <v>0</v>
      </c>
      <c r="J51" s="75">
        <v>0</v>
      </c>
      <c r="K51" s="75">
        <v>46385996678</v>
      </c>
      <c r="L51" s="75">
        <v>21918379403</v>
      </c>
      <c r="M51" s="4">
        <f t="shared" si="1"/>
        <v>0.4725214714076732</v>
      </c>
    </row>
    <row r="52" spans="1:13" ht="30" customHeight="1" x14ac:dyDescent="0.25">
      <c r="A52" s="27" t="s">
        <v>57</v>
      </c>
      <c r="B52" s="66" t="s">
        <v>386</v>
      </c>
      <c r="C52" s="23">
        <v>1116</v>
      </c>
      <c r="D52" s="24" t="s">
        <v>458</v>
      </c>
      <c r="E52" s="25" t="s">
        <v>34</v>
      </c>
      <c r="F52" s="75"/>
      <c r="G52" s="75"/>
      <c r="H52" s="75"/>
      <c r="I52" s="75"/>
      <c r="J52" s="75">
        <v>2066566603</v>
      </c>
      <c r="K52" s="75">
        <v>2066566603</v>
      </c>
      <c r="L52" s="75">
        <v>604458900</v>
      </c>
      <c r="M52" s="4">
        <f t="shared" si="1"/>
        <v>0.29249427486272023</v>
      </c>
    </row>
    <row r="53" spans="1:13" ht="30" customHeight="1" x14ac:dyDescent="0.25">
      <c r="A53" s="27" t="s">
        <v>57</v>
      </c>
      <c r="B53" s="66" t="s">
        <v>647</v>
      </c>
      <c r="C53" s="23">
        <v>1116</v>
      </c>
      <c r="D53" s="24" t="s">
        <v>458</v>
      </c>
      <c r="E53" s="25" t="s">
        <v>34</v>
      </c>
      <c r="F53" s="75">
        <v>19302785200</v>
      </c>
      <c r="G53" s="75">
        <v>0</v>
      </c>
      <c r="H53" s="75">
        <v>0</v>
      </c>
      <c r="I53" s="75">
        <v>80000000</v>
      </c>
      <c r="J53" s="75">
        <v>0</v>
      </c>
      <c r="K53" s="75">
        <v>19222785200</v>
      </c>
      <c r="L53" s="75">
        <v>9205719348</v>
      </c>
      <c r="M53" s="4">
        <f t="shared" si="1"/>
        <v>0.47889622925194003</v>
      </c>
    </row>
    <row r="54" spans="1:13" ht="30" customHeight="1" x14ac:dyDescent="0.25">
      <c r="A54" s="27" t="s">
        <v>57</v>
      </c>
      <c r="B54" s="66" t="s">
        <v>527</v>
      </c>
      <c r="C54" s="23">
        <v>1116</v>
      </c>
      <c r="D54" s="24" t="s">
        <v>458</v>
      </c>
      <c r="E54" s="25" t="s">
        <v>34</v>
      </c>
      <c r="F54" s="75">
        <v>3006156299</v>
      </c>
      <c r="G54" s="75">
        <v>0</v>
      </c>
      <c r="H54" s="75">
        <v>0</v>
      </c>
      <c r="I54" s="75">
        <v>0</v>
      </c>
      <c r="J54" s="75">
        <v>80000000</v>
      </c>
      <c r="K54" s="75">
        <v>3086156299</v>
      </c>
      <c r="L54" s="75">
        <v>3068573116</v>
      </c>
      <c r="M54" s="4">
        <f t="shared" si="1"/>
        <v>0.9943025623797157</v>
      </c>
    </row>
    <row r="55" spans="1:13" ht="30" customHeight="1" x14ac:dyDescent="0.25">
      <c r="A55" s="27" t="s">
        <v>57</v>
      </c>
      <c r="B55" s="66" t="s">
        <v>648</v>
      </c>
      <c r="C55" s="23">
        <v>1116</v>
      </c>
      <c r="D55" s="24" t="s">
        <v>458</v>
      </c>
      <c r="E55" s="25" t="s">
        <v>34</v>
      </c>
      <c r="F55" s="75">
        <v>23197504385</v>
      </c>
      <c r="G55" s="75">
        <v>0</v>
      </c>
      <c r="H55" s="75">
        <v>0</v>
      </c>
      <c r="I55" s="75">
        <v>0</v>
      </c>
      <c r="J55" s="75">
        <v>0</v>
      </c>
      <c r="K55" s="75">
        <v>23197504385</v>
      </c>
      <c r="L55" s="75">
        <v>9644086938</v>
      </c>
      <c r="M55" s="4">
        <f t="shared" si="1"/>
        <v>0.41573812328864446</v>
      </c>
    </row>
    <row r="56" spans="1:13" ht="30" customHeight="1" x14ac:dyDescent="0.25">
      <c r="A56" s="27" t="s">
        <v>57</v>
      </c>
      <c r="B56" s="22" t="s">
        <v>56</v>
      </c>
      <c r="C56" s="23" t="s">
        <v>33</v>
      </c>
      <c r="D56" s="24" t="s">
        <v>458</v>
      </c>
      <c r="E56" s="25" t="s">
        <v>34</v>
      </c>
      <c r="F56" s="75">
        <v>0</v>
      </c>
      <c r="G56" s="75">
        <v>0</v>
      </c>
      <c r="H56" s="75">
        <v>0</v>
      </c>
      <c r="I56" s="75">
        <v>0</v>
      </c>
      <c r="J56" s="75">
        <v>2066566603</v>
      </c>
      <c r="K56" s="75">
        <v>2066566603</v>
      </c>
      <c r="L56" s="75">
        <v>604458903</v>
      </c>
      <c r="M56" s="4">
        <f t="shared" si="1"/>
        <v>0.29249427631440339</v>
      </c>
    </row>
    <row r="57" spans="1:13" ht="30" customHeight="1" x14ac:dyDescent="0.25">
      <c r="A57" s="27" t="s">
        <v>58</v>
      </c>
      <c r="B57" s="22" t="s">
        <v>59</v>
      </c>
      <c r="C57" s="23" t="s">
        <v>21</v>
      </c>
      <c r="D57" s="24" t="s">
        <v>459</v>
      </c>
      <c r="E57" s="25" t="s">
        <v>60</v>
      </c>
      <c r="F57" s="75">
        <v>3824184000</v>
      </c>
      <c r="G57" s="75">
        <v>0</v>
      </c>
      <c r="H57" s="75">
        <v>0</v>
      </c>
      <c r="I57" s="75">
        <v>0</v>
      </c>
      <c r="J57" s="75">
        <v>0</v>
      </c>
      <c r="K57" s="75">
        <v>3824184000</v>
      </c>
      <c r="L57" s="75">
        <v>711554434</v>
      </c>
      <c r="M57" s="4">
        <f t="shared" si="1"/>
        <v>0.18606699729929313</v>
      </c>
    </row>
    <row r="58" spans="1:13" ht="15" customHeight="1" x14ac:dyDescent="0.25">
      <c r="A58" s="17" t="s">
        <v>61</v>
      </c>
      <c r="B58" s="15"/>
      <c r="C58" s="16"/>
      <c r="D58" s="26" t="s">
        <v>62</v>
      </c>
      <c r="E58" s="55"/>
      <c r="F58" s="73">
        <f>SUBTOTAL(9,F59:F62)</f>
        <v>194042499200</v>
      </c>
      <c r="G58" s="73">
        <f t="shared" ref="G58:K58" si="28">SUBTOTAL(9,G59:G62)</f>
        <v>0</v>
      </c>
      <c r="H58" s="73">
        <f t="shared" si="28"/>
        <v>0</v>
      </c>
      <c r="I58" s="73">
        <f t="shared" si="28"/>
        <v>0</v>
      </c>
      <c r="J58" s="73">
        <f t="shared" si="28"/>
        <v>0</v>
      </c>
      <c r="K58" s="73">
        <f t="shared" si="28"/>
        <v>194042499200</v>
      </c>
      <c r="L58" s="86">
        <f t="shared" ref="L58" si="29">SUBTOTAL(9,L59:L62)</f>
        <v>48575775571</v>
      </c>
      <c r="M58" s="13">
        <f t="shared" si="1"/>
        <v>0.25033575516326889</v>
      </c>
    </row>
    <row r="59" spans="1:13" ht="33.75" customHeight="1" x14ac:dyDescent="0.25">
      <c r="A59" s="21" t="s">
        <v>63</v>
      </c>
      <c r="B59" s="22" t="s">
        <v>643</v>
      </c>
      <c r="C59" s="23" t="s">
        <v>21</v>
      </c>
      <c r="D59" s="24" t="s">
        <v>64</v>
      </c>
      <c r="E59" s="25" t="s">
        <v>23</v>
      </c>
      <c r="F59" s="75">
        <v>190311152530</v>
      </c>
      <c r="G59" s="75">
        <v>0</v>
      </c>
      <c r="H59" s="75">
        <v>0</v>
      </c>
      <c r="I59" s="75">
        <v>0</v>
      </c>
      <c r="J59" s="75">
        <v>0</v>
      </c>
      <c r="K59" s="75">
        <v>190311152530</v>
      </c>
      <c r="L59" s="75">
        <v>47693008015.290001</v>
      </c>
      <c r="M59" s="4">
        <f t="shared" si="1"/>
        <v>0.25060542895809451</v>
      </c>
    </row>
    <row r="60" spans="1:13" ht="33.75" customHeight="1" x14ac:dyDescent="0.25">
      <c r="A60" s="21" t="s">
        <v>63</v>
      </c>
      <c r="B60" s="22" t="s">
        <v>26</v>
      </c>
      <c r="C60" s="23" t="s">
        <v>21</v>
      </c>
      <c r="D60" s="24" t="s">
        <v>64</v>
      </c>
      <c r="E60" s="25" t="s">
        <v>27</v>
      </c>
      <c r="F60" s="75">
        <v>1922334874</v>
      </c>
      <c r="G60" s="75">
        <v>0</v>
      </c>
      <c r="H60" s="75">
        <v>0</v>
      </c>
      <c r="I60" s="75">
        <v>0</v>
      </c>
      <c r="J60" s="75">
        <v>0</v>
      </c>
      <c r="K60" s="75">
        <v>1922334874</v>
      </c>
      <c r="L60" s="75">
        <v>481747555.70999998</v>
      </c>
      <c r="M60" s="4">
        <f>+IF(ISNUMBER(L60/K60)=TRUE,L60/K60,"")</f>
        <v>0.25060542896336174</v>
      </c>
    </row>
    <row r="61" spans="1:13" ht="33.75" customHeight="1" x14ac:dyDescent="0.25">
      <c r="A61" s="21" t="s">
        <v>65</v>
      </c>
      <c r="B61" s="22" t="s">
        <v>643</v>
      </c>
      <c r="C61" s="23" t="s">
        <v>21</v>
      </c>
      <c r="D61" s="24" t="s">
        <v>66</v>
      </c>
      <c r="E61" s="25" t="s">
        <v>23</v>
      </c>
      <c r="F61" s="75">
        <v>1790921678</v>
      </c>
      <c r="G61" s="75">
        <v>0</v>
      </c>
      <c r="H61" s="75">
        <v>0</v>
      </c>
      <c r="I61" s="75">
        <v>0</v>
      </c>
      <c r="J61" s="75">
        <v>0</v>
      </c>
      <c r="K61" s="75">
        <v>1790921678</v>
      </c>
      <c r="L61" s="75">
        <v>397009800</v>
      </c>
      <c r="M61" s="4">
        <f>+IF(ISNUMBER(L61/K61)=TRUE,L61/K61,"")</f>
        <v>0.22167904095245419</v>
      </c>
    </row>
    <row r="62" spans="1:13" ht="33.75" customHeight="1" x14ac:dyDescent="0.25">
      <c r="A62" s="21" t="s">
        <v>65</v>
      </c>
      <c r="B62" s="22" t="s">
        <v>26</v>
      </c>
      <c r="C62" s="23" t="s">
        <v>21</v>
      </c>
      <c r="D62" s="24" t="s">
        <v>66</v>
      </c>
      <c r="E62" s="25" t="s">
        <v>27</v>
      </c>
      <c r="F62" s="75">
        <v>18090118</v>
      </c>
      <c r="G62" s="75">
        <v>0</v>
      </c>
      <c r="H62" s="75">
        <v>0</v>
      </c>
      <c r="I62" s="75">
        <v>0</v>
      </c>
      <c r="J62" s="75">
        <v>0</v>
      </c>
      <c r="K62" s="75">
        <v>18090118</v>
      </c>
      <c r="L62" s="75">
        <v>4010200</v>
      </c>
      <c r="M62" s="4">
        <f>+IF(ISNUMBER(L62/K62)=TRUE,L62/K62,"")</f>
        <v>0.221679040457337</v>
      </c>
    </row>
    <row r="63" spans="1:13" ht="15" customHeight="1" x14ac:dyDescent="0.25">
      <c r="A63" s="14" t="s">
        <v>67</v>
      </c>
      <c r="B63" s="15"/>
      <c r="C63" s="16"/>
      <c r="D63" s="26" t="s">
        <v>460</v>
      </c>
      <c r="E63" s="49"/>
      <c r="F63" s="73">
        <f t="shared" ref="F63:L63" si="30">SUBTOTAL(9,F64:F70)</f>
        <v>36300000000</v>
      </c>
      <c r="G63" s="73">
        <f t="shared" si="30"/>
        <v>0</v>
      </c>
      <c r="H63" s="73">
        <f t="shared" si="30"/>
        <v>0</v>
      </c>
      <c r="I63" s="73">
        <f t="shared" si="30"/>
        <v>0</v>
      </c>
      <c r="J63" s="73">
        <f t="shared" si="30"/>
        <v>0</v>
      </c>
      <c r="K63" s="73">
        <f t="shared" si="30"/>
        <v>36300000000</v>
      </c>
      <c r="L63" s="73">
        <f t="shared" si="30"/>
        <v>9671662000</v>
      </c>
      <c r="M63" s="13">
        <f t="shared" si="1"/>
        <v>0.26643696969696967</v>
      </c>
    </row>
    <row r="64" spans="1:13" ht="49.5" customHeight="1" x14ac:dyDescent="0.25">
      <c r="A64" s="27" t="s">
        <v>68</v>
      </c>
      <c r="B64" s="74" t="s">
        <v>526</v>
      </c>
      <c r="C64" s="23" t="s">
        <v>33</v>
      </c>
      <c r="D64" s="24" t="s">
        <v>461</v>
      </c>
      <c r="E64" s="25" t="s">
        <v>34</v>
      </c>
      <c r="F64" s="75">
        <v>17847500000</v>
      </c>
      <c r="G64" s="75">
        <v>0</v>
      </c>
      <c r="H64" s="75">
        <v>0</v>
      </c>
      <c r="I64" s="75">
        <v>0</v>
      </c>
      <c r="J64" s="75">
        <v>0</v>
      </c>
      <c r="K64" s="75">
        <v>17847500000</v>
      </c>
      <c r="L64" s="75">
        <v>4808679500</v>
      </c>
      <c r="M64" s="4">
        <f t="shared" si="1"/>
        <v>0.26943154503431854</v>
      </c>
    </row>
    <row r="65" spans="1:13" ht="49.5" customHeight="1" x14ac:dyDescent="0.25">
      <c r="A65" s="27" t="s">
        <v>68</v>
      </c>
      <c r="B65" s="74" t="s">
        <v>647</v>
      </c>
      <c r="C65" s="23" t="s">
        <v>33</v>
      </c>
      <c r="D65" s="24" t="s">
        <v>461</v>
      </c>
      <c r="E65" s="25" t="s">
        <v>34</v>
      </c>
      <c r="F65" s="75"/>
      <c r="G65" s="75"/>
      <c r="H65" s="75"/>
      <c r="I65" s="75"/>
      <c r="J65" s="75"/>
      <c r="K65" s="75"/>
      <c r="L65" s="75">
        <v>577041540</v>
      </c>
      <c r="M65" s="4" t="str">
        <f t="shared" si="1"/>
        <v/>
      </c>
    </row>
    <row r="66" spans="1:13" ht="49.5" customHeight="1" x14ac:dyDescent="0.25">
      <c r="A66" s="27" t="s">
        <v>68</v>
      </c>
      <c r="B66" s="74" t="s">
        <v>527</v>
      </c>
      <c r="C66" s="23" t="s">
        <v>33</v>
      </c>
      <c r="D66" s="24" t="s">
        <v>461</v>
      </c>
      <c r="E66" s="25" t="s">
        <v>34</v>
      </c>
      <c r="F66" s="75">
        <v>8923750000</v>
      </c>
      <c r="G66" s="75">
        <v>0</v>
      </c>
      <c r="H66" s="75">
        <v>0</v>
      </c>
      <c r="I66" s="75">
        <v>0</v>
      </c>
      <c r="J66" s="75">
        <v>0</v>
      </c>
      <c r="K66" s="75">
        <v>8923750000</v>
      </c>
      <c r="L66" s="75">
        <v>1827298210</v>
      </c>
      <c r="M66" s="4">
        <f t="shared" si="1"/>
        <v>0.20476797422608209</v>
      </c>
    </row>
    <row r="67" spans="1:13" ht="49.5" customHeight="1" x14ac:dyDescent="0.25">
      <c r="A67" s="27" t="s">
        <v>68</v>
      </c>
      <c r="B67" s="74" t="s">
        <v>648</v>
      </c>
      <c r="C67" s="23" t="s">
        <v>33</v>
      </c>
      <c r="D67" s="24" t="s">
        <v>461</v>
      </c>
      <c r="E67" s="25" t="s">
        <v>34</v>
      </c>
      <c r="F67" s="75">
        <v>8923750000</v>
      </c>
      <c r="G67" s="75">
        <v>0</v>
      </c>
      <c r="H67" s="75">
        <v>0</v>
      </c>
      <c r="I67" s="75">
        <v>0</v>
      </c>
      <c r="J67" s="75">
        <v>0</v>
      </c>
      <c r="K67" s="75">
        <v>8923750000</v>
      </c>
      <c r="L67" s="75">
        <v>2404339750</v>
      </c>
      <c r="M67" s="4">
        <f t="shared" si="1"/>
        <v>0.26943154503431854</v>
      </c>
    </row>
    <row r="68" spans="1:13" ht="49.5" customHeight="1" x14ac:dyDescent="0.25">
      <c r="A68" s="27" t="s">
        <v>69</v>
      </c>
      <c r="B68" s="74" t="s">
        <v>526</v>
      </c>
      <c r="C68" s="23" t="s">
        <v>33</v>
      </c>
      <c r="D68" s="24" t="s">
        <v>462</v>
      </c>
      <c r="E68" s="25" t="s">
        <v>34</v>
      </c>
      <c r="F68" s="75">
        <v>302500000</v>
      </c>
      <c r="G68" s="75">
        <v>0</v>
      </c>
      <c r="H68" s="75">
        <v>0</v>
      </c>
      <c r="I68" s="75">
        <v>0</v>
      </c>
      <c r="J68" s="75">
        <v>0</v>
      </c>
      <c r="K68" s="75">
        <v>302500000</v>
      </c>
      <c r="L68" s="75">
        <v>27151500</v>
      </c>
      <c r="M68" s="4">
        <f t="shared" si="1"/>
        <v>8.9757024793388429E-2</v>
      </c>
    </row>
    <row r="69" spans="1:13" ht="49.5" customHeight="1" x14ac:dyDescent="0.25">
      <c r="A69" s="27" t="s">
        <v>69</v>
      </c>
      <c r="B69" s="74" t="s">
        <v>527</v>
      </c>
      <c r="C69" s="23" t="s">
        <v>33</v>
      </c>
      <c r="D69" s="24" t="s">
        <v>462</v>
      </c>
      <c r="E69" s="25" t="s">
        <v>34</v>
      </c>
      <c r="F69" s="75">
        <v>151250000</v>
      </c>
      <c r="G69" s="75">
        <v>0</v>
      </c>
      <c r="H69" s="75">
        <v>0</v>
      </c>
      <c r="I69" s="75">
        <v>0</v>
      </c>
      <c r="J69" s="75">
        <v>0</v>
      </c>
      <c r="K69" s="75">
        <v>151250000</v>
      </c>
      <c r="L69" s="75">
        <v>13575750</v>
      </c>
      <c r="M69" s="4">
        <f t="shared" si="1"/>
        <v>8.9757024793388429E-2</v>
      </c>
    </row>
    <row r="70" spans="1:13" ht="49.5" customHeight="1" x14ac:dyDescent="0.25">
      <c r="A70" s="27" t="s">
        <v>69</v>
      </c>
      <c r="B70" s="74" t="s">
        <v>648</v>
      </c>
      <c r="C70" s="23" t="s">
        <v>33</v>
      </c>
      <c r="D70" s="24" t="s">
        <v>462</v>
      </c>
      <c r="E70" s="25" t="s">
        <v>34</v>
      </c>
      <c r="F70" s="75">
        <v>151250000</v>
      </c>
      <c r="G70" s="75">
        <v>0</v>
      </c>
      <c r="H70" s="75">
        <v>0</v>
      </c>
      <c r="I70" s="75">
        <v>0</v>
      </c>
      <c r="J70" s="75">
        <v>0</v>
      </c>
      <c r="K70" s="75">
        <v>151250000</v>
      </c>
      <c r="L70" s="75">
        <v>13575750</v>
      </c>
      <c r="M70" s="4">
        <f t="shared" si="1"/>
        <v>8.9757024793388429E-2</v>
      </c>
    </row>
    <row r="71" spans="1:13" ht="30" customHeight="1" x14ac:dyDescent="0.25">
      <c r="A71" s="17" t="s">
        <v>70</v>
      </c>
      <c r="B71" s="15"/>
      <c r="C71" s="16"/>
      <c r="D71" s="26" t="s">
        <v>71</v>
      </c>
      <c r="E71" s="55"/>
      <c r="F71" s="94">
        <f t="shared" ref="F71:L71" si="31">SUBTOTAL(9,F72:F79)</f>
        <v>121037606550</v>
      </c>
      <c r="G71" s="94">
        <f t="shared" si="31"/>
        <v>0</v>
      </c>
      <c r="H71" s="94">
        <f t="shared" si="31"/>
        <v>0</v>
      </c>
      <c r="I71" s="94">
        <f t="shared" si="31"/>
        <v>0</v>
      </c>
      <c r="J71" s="94">
        <f t="shared" si="31"/>
        <v>0</v>
      </c>
      <c r="K71" s="94">
        <f t="shared" si="31"/>
        <v>121037606550</v>
      </c>
      <c r="L71" s="94">
        <f t="shared" si="31"/>
        <v>29040863287</v>
      </c>
      <c r="M71" s="13">
        <f t="shared" si="1"/>
        <v>0.23993256405812496</v>
      </c>
    </row>
    <row r="72" spans="1:13" ht="30" customHeight="1" x14ac:dyDescent="0.25">
      <c r="A72" s="17" t="s">
        <v>72</v>
      </c>
      <c r="B72" s="15"/>
      <c r="C72" s="16"/>
      <c r="D72" s="26" t="s">
        <v>463</v>
      </c>
      <c r="E72" s="55"/>
      <c r="F72" s="94">
        <f>SUBTOTAL(9,F73:F76)</f>
        <v>84759056550</v>
      </c>
      <c r="G72" s="94">
        <f t="shared" ref="G72:L72" si="32">SUBTOTAL(9,G73:G76)</f>
        <v>0</v>
      </c>
      <c r="H72" s="94">
        <f t="shared" si="32"/>
        <v>0</v>
      </c>
      <c r="I72" s="94">
        <f t="shared" si="32"/>
        <v>0</v>
      </c>
      <c r="J72" s="94">
        <f t="shared" si="32"/>
        <v>0</v>
      </c>
      <c r="K72" s="94">
        <f t="shared" si="32"/>
        <v>84759056550</v>
      </c>
      <c r="L72" s="94">
        <f t="shared" si="32"/>
        <v>20872281000</v>
      </c>
      <c r="M72" s="13">
        <f t="shared" si="1"/>
        <v>0.24625428655741685</v>
      </c>
    </row>
    <row r="73" spans="1:13" ht="30" customHeight="1" x14ac:dyDescent="0.25">
      <c r="A73" s="27" t="s">
        <v>73</v>
      </c>
      <c r="B73" s="22" t="s">
        <v>643</v>
      </c>
      <c r="C73" s="23" t="s">
        <v>21</v>
      </c>
      <c r="D73" s="24" t="s">
        <v>464</v>
      </c>
      <c r="E73" s="25" t="s">
        <v>23</v>
      </c>
      <c r="F73" s="75">
        <v>78876777672</v>
      </c>
      <c r="G73" s="75">
        <v>0</v>
      </c>
      <c r="H73" s="75">
        <v>0</v>
      </c>
      <c r="I73" s="75">
        <v>0</v>
      </c>
      <c r="J73" s="75">
        <v>0</v>
      </c>
      <c r="K73" s="75">
        <v>78876777672</v>
      </c>
      <c r="L73" s="75">
        <v>11920565250</v>
      </c>
      <c r="M73" s="4">
        <f t="shared" si="1"/>
        <v>0.15112895838075813</v>
      </c>
    </row>
    <row r="74" spans="1:13" ht="30" customHeight="1" x14ac:dyDescent="0.25">
      <c r="A74" s="27" t="s">
        <v>73</v>
      </c>
      <c r="B74" s="22" t="s">
        <v>26</v>
      </c>
      <c r="C74" s="23" t="s">
        <v>21</v>
      </c>
      <c r="D74" s="24" t="s">
        <v>464</v>
      </c>
      <c r="E74" s="25" t="s">
        <v>27</v>
      </c>
      <c r="F74" s="75">
        <v>796735128</v>
      </c>
      <c r="G74" s="75">
        <v>0</v>
      </c>
      <c r="H74" s="75">
        <v>0</v>
      </c>
      <c r="I74" s="75">
        <v>0</v>
      </c>
      <c r="J74" s="75">
        <v>0</v>
      </c>
      <c r="K74" s="75">
        <v>796735128</v>
      </c>
      <c r="L74" s="75">
        <v>120409750</v>
      </c>
      <c r="M74" s="4">
        <f>+IF(ISNUMBER(L74/K74)=TRUE,L74/K74,"")</f>
        <v>0.15112895838075813</v>
      </c>
    </row>
    <row r="75" spans="1:13" ht="30" customHeight="1" x14ac:dyDescent="0.25">
      <c r="A75" s="27" t="s">
        <v>74</v>
      </c>
      <c r="B75" s="22" t="s">
        <v>643</v>
      </c>
      <c r="C75" s="23" t="s">
        <v>21</v>
      </c>
      <c r="D75" s="24" t="s">
        <v>465</v>
      </c>
      <c r="E75" s="25" t="s">
        <v>23</v>
      </c>
      <c r="F75" s="75">
        <v>5034688312</v>
      </c>
      <c r="G75" s="75">
        <v>0</v>
      </c>
      <c r="H75" s="75">
        <v>0</v>
      </c>
      <c r="I75" s="75">
        <v>0</v>
      </c>
      <c r="J75" s="75">
        <v>0</v>
      </c>
      <c r="K75" s="75">
        <v>5034688312</v>
      </c>
      <c r="L75" s="75">
        <v>8742992940</v>
      </c>
      <c r="M75" s="4">
        <f>+IF(ISNUMBER(L75/K75)=TRUE,L75/K75,"")</f>
        <v>1.7365509835358404</v>
      </c>
    </row>
    <row r="76" spans="1:13" ht="30" customHeight="1" x14ac:dyDescent="0.25">
      <c r="A76" s="27" t="s">
        <v>74</v>
      </c>
      <c r="B76" s="22" t="s">
        <v>26</v>
      </c>
      <c r="C76" s="23">
        <v>1114</v>
      </c>
      <c r="D76" s="24" t="s">
        <v>465</v>
      </c>
      <c r="E76" s="25" t="s">
        <v>27</v>
      </c>
      <c r="F76" s="75">
        <v>50855438</v>
      </c>
      <c r="G76" s="75">
        <v>0</v>
      </c>
      <c r="H76" s="75">
        <v>0</v>
      </c>
      <c r="I76" s="75">
        <v>0</v>
      </c>
      <c r="J76" s="75">
        <v>0</v>
      </c>
      <c r="K76" s="75">
        <v>50855438</v>
      </c>
      <c r="L76" s="75">
        <v>88313060</v>
      </c>
      <c r="M76" s="4">
        <f t="shared" si="1"/>
        <v>1.7365509662899767</v>
      </c>
    </row>
    <row r="77" spans="1:13" ht="44.25" customHeight="1" x14ac:dyDescent="0.25">
      <c r="A77" s="17" t="s">
        <v>75</v>
      </c>
      <c r="B77" s="15"/>
      <c r="C77" s="16"/>
      <c r="D77" s="26" t="s">
        <v>466</v>
      </c>
      <c r="E77" s="56"/>
      <c r="F77" s="73">
        <f t="shared" ref="F77:L77" si="33">SUBTOTAL(9,F78:F79)</f>
        <v>36278550000</v>
      </c>
      <c r="G77" s="73">
        <f t="shared" si="33"/>
        <v>0</v>
      </c>
      <c r="H77" s="73">
        <f t="shared" si="33"/>
        <v>0</v>
      </c>
      <c r="I77" s="73">
        <f t="shared" si="33"/>
        <v>0</v>
      </c>
      <c r="J77" s="73">
        <f t="shared" si="33"/>
        <v>0</v>
      </c>
      <c r="K77" s="73">
        <f t="shared" si="33"/>
        <v>36278550000</v>
      </c>
      <c r="L77" s="73">
        <f t="shared" si="33"/>
        <v>8168582287</v>
      </c>
      <c r="M77" s="13">
        <f t="shared" si="1"/>
        <v>0.22516286585323836</v>
      </c>
    </row>
    <row r="78" spans="1:13" ht="44.25" customHeight="1" x14ac:dyDescent="0.25">
      <c r="A78" s="27" t="s">
        <v>76</v>
      </c>
      <c r="B78" s="74" t="s">
        <v>526</v>
      </c>
      <c r="C78" s="23">
        <v>1116</v>
      </c>
      <c r="D78" s="24" t="s">
        <v>467</v>
      </c>
      <c r="E78" s="25" t="s">
        <v>34</v>
      </c>
      <c r="F78" s="75">
        <v>32650695000</v>
      </c>
      <c r="G78" s="75">
        <v>0</v>
      </c>
      <c r="H78" s="75">
        <v>0</v>
      </c>
      <c r="I78" s="75">
        <v>0</v>
      </c>
      <c r="J78" s="75">
        <v>0</v>
      </c>
      <c r="K78" s="75">
        <v>32650695000</v>
      </c>
      <c r="L78" s="75">
        <v>6109734000</v>
      </c>
      <c r="M78" s="4">
        <f t="shared" si="1"/>
        <v>0.18712416381948377</v>
      </c>
    </row>
    <row r="79" spans="1:13" ht="44.25" customHeight="1" x14ac:dyDescent="0.25">
      <c r="A79" s="27" t="s">
        <v>77</v>
      </c>
      <c r="B79" s="74" t="s">
        <v>526</v>
      </c>
      <c r="C79" s="23">
        <v>1116</v>
      </c>
      <c r="D79" s="24" t="s">
        <v>468</v>
      </c>
      <c r="E79" s="25" t="s">
        <v>34</v>
      </c>
      <c r="F79" s="75">
        <v>3627855000</v>
      </c>
      <c r="G79" s="75">
        <v>0</v>
      </c>
      <c r="H79" s="75">
        <v>0</v>
      </c>
      <c r="I79" s="75">
        <v>0</v>
      </c>
      <c r="J79" s="75">
        <v>0</v>
      </c>
      <c r="K79" s="75">
        <v>3627855000</v>
      </c>
      <c r="L79" s="75">
        <v>2058848287</v>
      </c>
      <c r="M79" s="4">
        <f t="shared" si="1"/>
        <v>0.56751118415702939</v>
      </c>
    </row>
    <row r="80" spans="1:13" ht="15" customHeight="1" x14ac:dyDescent="0.25">
      <c r="A80" s="14" t="s">
        <v>78</v>
      </c>
      <c r="B80" s="15"/>
      <c r="C80" s="16"/>
      <c r="D80" s="26" t="s">
        <v>79</v>
      </c>
      <c r="E80" s="55"/>
      <c r="F80" s="73">
        <f>SUBTOTAL(9,F81:F85)</f>
        <v>14048000000</v>
      </c>
      <c r="G80" s="73">
        <f t="shared" ref="G80:K80" si="34">SUBTOTAL(9,G81:G85)</f>
        <v>0</v>
      </c>
      <c r="H80" s="73">
        <f t="shared" si="34"/>
        <v>0</v>
      </c>
      <c r="I80" s="73">
        <f t="shared" si="34"/>
        <v>0</v>
      </c>
      <c r="J80" s="73">
        <f t="shared" si="34"/>
        <v>0</v>
      </c>
      <c r="K80" s="73">
        <f t="shared" si="34"/>
        <v>14048000000</v>
      </c>
      <c r="L80" s="86">
        <f t="shared" ref="L80" si="35">SUBTOTAL(9,L81:L85)</f>
        <v>3545822493</v>
      </c>
      <c r="M80" s="13">
        <f t="shared" si="1"/>
        <v>0.25240763759965834</v>
      </c>
    </row>
    <row r="81" spans="1:13" ht="15" x14ac:dyDescent="0.25">
      <c r="A81" s="21" t="s">
        <v>78</v>
      </c>
      <c r="B81" s="22" t="s">
        <v>643</v>
      </c>
      <c r="C81" s="23" t="s">
        <v>21</v>
      </c>
      <c r="D81" s="24" t="s">
        <v>79</v>
      </c>
      <c r="E81" s="25" t="s">
        <v>23</v>
      </c>
      <c r="F81" s="75">
        <v>2503353309</v>
      </c>
      <c r="G81" s="75">
        <v>0</v>
      </c>
      <c r="H81" s="75">
        <v>0</v>
      </c>
      <c r="I81" s="75">
        <v>0</v>
      </c>
      <c r="J81" s="75">
        <v>0</v>
      </c>
      <c r="K81" s="75">
        <v>2503353309</v>
      </c>
      <c r="L81" s="75">
        <v>351036426.80699998</v>
      </c>
      <c r="M81" s="4">
        <f t="shared" si="1"/>
        <v>0.14022648163363982</v>
      </c>
    </row>
    <row r="82" spans="1:13" ht="45" x14ac:dyDescent="0.25">
      <c r="A82" s="21" t="s">
        <v>78</v>
      </c>
      <c r="B82" s="22" t="s">
        <v>649</v>
      </c>
      <c r="C82" s="23" t="s">
        <v>21</v>
      </c>
      <c r="D82" s="24" t="s">
        <v>79</v>
      </c>
      <c r="E82" s="25" t="s">
        <v>469</v>
      </c>
      <c r="F82" s="75">
        <v>1264319853</v>
      </c>
      <c r="G82" s="75">
        <v>0</v>
      </c>
      <c r="H82" s="75">
        <v>0</v>
      </c>
      <c r="I82" s="75">
        <v>0</v>
      </c>
      <c r="J82" s="75">
        <v>0</v>
      </c>
      <c r="K82" s="75">
        <v>1264319853</v>
      </c>
      <c r="L82" s="75">
        <v>354582249.30000001</v>
      </c>
      <c r="M82" s="4">
        <f t="shared" si="1"/>
        <v>0.28045296327400154</v>
      </c>
    </row>
    <row r="83" spans="1:13" ht="30" x14ac:dyDescent="0.25">
      <c r="A83" s="21" t="s">
        <v>78</v>
      </c>
      <c r="B83" s="22" t="s">
        <v>650</v>
      </c>
      <c r="C83" s="23" t="s">
        <v>21</v>
      </c>
      <c r="D83" s="24" t="s">
        <v>79</v>
      </c>
      <c r="E83" s="25" t="s">
        <v>80</v>
      </c>
      <c r="F83" s="75">
        <v>8850240196</v>
      </c>
      <c r="G83" s="75">
        <v>0</v>
      </c>
      <c r="H83" s="75">
        <v>0</v>
      </c>
      <c r="I83" s="75">
        <v>0</v>
      </c>
      <c r="J83" s="75">
        <v>0</v>
      </c>
      <c r="K83" s="75">
        <v>8850240196</v>
      </c>
      <c r="L83" s="75">
        <v>2482075745.0999999</v>
      </c>
      <c r="M83" s="4">
        <f t="shared" si="1"/>
        <v>0.28045292445529463</v>
      </c>
    </row>
    <row r="84" spans="1:13" ht="30" x14ac:dyDescent="0.25">
      <c r="A84" s="21" t="s">
        <v>78</v>
      </c>
      <c r="B84" s="22" t="s">
        <v>81</v>
      </c>
      <c r="C84" s="23" t="s">
        <v>21</v>
      </c>
      <c r="D84" s="24" t="s">
        <v>79</v>
      </c>
      <c r="E84" s="25" t="s">
        <v>82</v>
      </c>
      <c r="F84" s="75">
        <v>1404800245</v>
      </c>
      <c r="G84" s="75">
        <v>0</v>
      </c>
      <c r="H84" s="75">
        <v>0</v>
      </c>
      <c r="I84" s="75">
        <v>0</v>
      </c>
      <c r="J84" s="75">
        <v>0</v>
      </c>
      <c r="K84" s="75">
        <v>1404800245</v>
      </c>
      <c r="L84" s="75">
        <v>354582249.30000001</v>
      </c>
      <c r="M84" s="4">
        <f>+IF(ISNUMBER(L84/K84)=TRUE,L84/K84,"")</f>
        <v>0.25240759357925652</v>
      </c>
    </row>
    <row r="85" spans="1:13" ht="30" x14ac:dyDescent="0.25">
      <c r="A85" s="21" t="s">
        <v>78</v>
      </c>
      <c r="B85" s="22" t="s">
        <v>26</v>
      </c>
      <c r="C85" s="23" t="s">
        <v>21</v>
      </c>
      <c r="D85" s="24" t="s">
        <v>79</v>
      </c>
      <c r="E85" s="25" t="s">
        <v>27</v>
      </c>
      <c r="F85" s="75">
        <v>25286397</v>
      </c>
      <c r="G85" s="75">
        <v>0</v>
      </c>
      <c r="H85" s="75">
        <v>0</v>
      </c>
      <c r="I85" s="75">
        <v>0</v>
      </c>
      <c r="J85" s="75">
        <v>0</v>
      </c>
      <c r="K85" s="75">
        <v>25286397</v>
      </c>
      <c r="L85" s="75">
        <v>3545822.4929999998</v>
      </c>
      <c r="M85" s="4">
        <f t="shared" si="1"/>
        <v>0.14022648196973256</v>
      </c>
    </row>
    <row r="86" spans="1:13" ht="15" x14ac:dyDescent="0.25">
      <c r="A86" s="14" t="s">
        <v>83</v>
      </c>
      <c r="B86" s="15"/>
      <c r="C86" s="16"/>
      <c r="D86" s="50" t="s">
        <v>84</v>
      </c>
      <c r="E86" s="55"/>
      <c r="F86" s="73">
        <f>SUBTOTAL(9,F87:F89)</f>
        <v>73327000000</v>
      </c>
      <c r="G86" s="73">
        <f t="shared" ref="G86:L86" si="36">SUBTOTAL(9,G87:G89)</f>
        <v>0</v>
      </c>
      <c r="H86" s="73">
        <f t="shared" si="36"/>
        <v>0</v>
      </c>
      <c r="I86" s="73">
        <f t="shared" si="36"/>
        <v>0</v>
      </c>
      <c r="J86" s="73">
        <f t="shared" si="36"/>
        <v>0</v>
      </c>
      <c r="K86" s="73">
        <f t="shared" si="36"/>
        <v>73327000000</v>
      </c>
      <c r="L86" s="73">
        <f t="shared" si="36"/>
        <v>18519635000</v>
      </c>
      <c r="M86" s="13">
        <f t="shared" si="1"/>
        <v>0.25256228947045428</v>
      </c>
    </row>
    <row r="87" spans="1:13" ht="15" x14ac:dyDescent="0.25">
      <c r="A87" s="21" t="s">
        <v>83</v>
      </c>
      <c r="B87" s="22" t="s">
        <v>643</v>
      </c>
      <c r="C87" s="23" t="s">
        <v>21</v>
      </c>
      <c r="D87" s="24" t="s">
        <v>84</v>
      </c>
      <c r="E87" s="25" t="s">
        <v>23</v>
      </c>
      <c r="F87" s="75">
        <v>68964043500</v>
      </c>
      <c r="G87" s="75">
        <v>0</v>
      </c>
      <c r="H87" s="75">
        <v>0</v>
      </c>
      <c r="I87" s="75">
        <v>0</v>
      </c>
      <c r="J87" s="75">
        <v>0</v>
      </c>
      <c r="K87" s="75">
        <v>68964043500</v>
      </c>
      <c r="L87" s="75">
        <v>17417716717.5</v>
      </c>
      <c r="M87" s="4">
        <f t="shared" si="1"/>
        <v>0.25256228947045428</v>
      </c>
    </row>
    <row r="88" spans="1:13" ht="30" x14ac:dyDescent="0.25">
      <c r="A88" s="21" t="s">
        <v>83</v>
      </c>
      <c r="B88" s="22" t="s">
        <v>651</v>
      </c>
      <c r="C88" s="23" t="s">
        <v>21</v>
      </c>
      <c r="D88" s="24" t="s">
        <v>84</v>
      </c>
      <c r="E88" s="25" t="s">
        <v>85</v>
      </c>
      <c r="F88" s="75">
        <v>3666350000</v>
      </c>
      <c r="G88" s="75">
        <v>0</v>
      </c>
      <c r="H88" s="75">
        <v>0</v>
      </c>
      <c r="I88" s="75">
        <v>0</v>
      </c>
      <c r="J88" s="75">
        <v>0</v>
      </c>
      <c r="K88" s="75">
        <v>3666350000</v>
      </c>
      <c r="L88" s="75">
        <v>925981750</v>
      </c>
      <c r="M88" s="4">
        <f>+IF(ISNUMBER(L88/K88)=TRUE,L88/K88,"")</f>
        <v>0.25256228947045428</v>
      </c>
    </row>
    <row r="89" spans="1:13" ht="30" x14ac:dyDescent="0.25">
      <c r="A89" s="21" t="s">
        <v>83</v>
      </c>
      <c r="B89" s="22" t="s">
        <v>26</v>
      </c>
      <c r="C89" s="23" t="s">
        <v>21</v>
      </c>
      <c r="D89" s="24" t="s">
        <v>84</v>
      </c>
      <c r="E89" s="25" t="s">
        <v>27</v>
      </c>
      <c r="F89" s="75">
        <v>696606500</v>
      </c>
      <c r="G89" s="75">
        <v>0</v>
      </c>
      <c r="H89" s="75">
        <v>0</v>
      </c>
      <c r="I89" s="75">
        <v>0</v>
      </c>
      <c r="J89" s="75">
        <v>0</v>
      </c>
      <c r="K89" s="75">
        <v>696606500</v>
      </c>
      <c r="L89" s="75">
        <v>175936532.5</v>
      </c>
      <c r="M89" s="4">
        <f t="shared" si="1"/>
        <v>0.25256228947045428</v>
      </c>
    </row>
    <row r="90" spans="1:13" ht="15" x14ac:dyDescent="0.25">
      <c r="A90" s="17" t="s">
        <v>86</v>
      </c>
      <c r="B90" s="15"/>
      <c r="C90" s="16"/>
      <c r="D90" s="26" t="s">
        <v>87</v>
      </c>
      <c r="E90" s="55"/>
      <c r="F90" s="73">
        <f>SUBTOTAL(9,F91:F99)</f>
        <v>49879515650</v>
      </c>
      <c r="G90" s="73">
        <f t="shared" ref="G90:L90" si="37">SUBTOTAL(9,G91:G99)</f>
        <v>0</v>
      </c>
      <c r="H90" s="73">
        <f t="shared" si="37"/>
        <v>0</v>
      </c>
      <c r="I90" s="73">
        <f t="shared" si="37"/>
        <v>0</v>
      </c>
      <c r="J90" s="73">
        <f t="shared" si="37"/>
        <v>0</v>
      </c>
      <c r="K90" s="73">
        <f t="shared" si="37"/>
        <v>49879515650</v>
      </c>
      <c r="L90" s="73">
        <f t="shared" si="37"/>
        <v>18873531551.799999</v>
      </c>
      <c r="M90" s="13">
        <f t="shared" si="1"/>
        <v>0.37838241422057595</v>
      </c>
    </row>
    <row r="91" spans="1:13" ht="30" x14ac:dyDescent="0.25">
      <c r="A91" s="27" t="s">
        <v>88</v>
      </c>
      <c r="B91" s="74" t="s">
        <v>652</v>
      </c>
      <c r="C91" s="23" t="s">
        <v>33</v>
      </c>
      <c r="D91" s="24" t="s">
        <v>89</v>
      </c>
      <c r="E91" s="25" t="s">
        <v>90</v>
      </c>
      <c r="F91" s="75">
        <v>2312106425</v>
      </c>
      <c r="G91" s="75">
        <v>0</v>
      </c>
      <c r="H91" s="75">
        <v>0</v>
      </c>
      <c r="I91" s="75">
        <v>0</v>
      </c>
      <c r="J91" s="75">
        <v>0</v>
      </c>
      <c r="K91" s="75">
        <v>2312106425</v>
      </c>
      <c r="L91" s="75">
        <v>572262713</v>
      </c>
      <c r="M91" s="4">
        <f t="shared" si="1"/>
        <v>0.247507081340341</v>
      </c>
    </row>
    <row r="92" spans="1:13" ht="30" x14ac:dyDescent="0.25">
      <c r="A92" s="27" t="s">
        <v>88</v>
      </c>
      <c r="B92" s="74" t="s">
        <v>635</v>
      </c>
      <c r="C92" s="23" t="s">
        <v>33</v>
      </c>
      <c r="D92" s="24" t="s">
        <v>89</v>
      </c>
      <c r="E92" s="25" t="s">
        <v>91</v>
      </c>
      <c r="F92" s="75">
        <v>9248425700</v>
      </c>
      <c r="G92" s="75">
        <v>0</v>
      </c>
      <c r="H92" s="75">
        <v>0</v>
      </c>
      <c r="I92" s="75">
        <v>0</v>
      </c>
      <c r="J92" s="75">
        <v>0</v>
      </c>
      <c r="K92" s="75">
        <v>9248425700</v>
      </c>
      <c r="L92" s="75">
        <v>2289050851</v>
      </c>
      <c r="M92" s="4">
        <f t="shared" si="1"/>
        <v>0.24750708123221446</v>
      </c>
    </row>
    <row r="93" spans="1:13" ht="30" x14ac:dyDescent="0.25">
      <c r="A93" s="27" t="s">
        <v>92</v>
      </c>
      <c r="B93" s="22" t="s">
        <v>653</v>
      </c>
      <c r="C93" s="23" t="s">
        <v>21</v>
      </c>
      <c r="D93" s="24" t="s">
        <v>93</v>
      </c>
      <c r="E93" s="25" t="s">
        <v>94</v>
      </c>
      <c r="F93" s="75">
        <v>4300683954</v>
      </c>
      <c r="G93" s="75">
        <v>0</v>
      </c>
      <c r="H93" s="75">
        <v>0</v>
      </c>
      <c r="I93" s="75">
        <v>0</v>
      </c>
      <c r="J93" s="75">
        <v>0</v>
      </c>
      <c r="K93" s="75">
        <v>4300683954</v>
      </c>
      <c r="L93" s="75">
        <v>2386190840</v>
      </c>
      <c r="M93" s="4">
        <f t="shared" si="1"/>
        <v>0.55483985001516811</v>
      </c>
    </row>
    <row r="94" spans="1:13" ht="15" x14ac:dyDescent="0.25">
      <c r="A94" s="27" t="s">
        <v>92</v>
      </c>
      <c r="B94" s="22" t="s">
        <v>654</v>
      </c>
      <c r="C94" s="23" t="s">
        <v>21</v>
      </c>
      <c r="D94" s="24" t="s">
        <v>93</v>
      </c>
      <c r="E94" s="25" t="s">
        <v>90</v>
      </c>
      <c r="F94" s="75">
        <v>1075170989</v>
      </c>
      <c r="G94" s="75">
        <v>0</v>
      </c>
      <c r="H94" s="75">
        <v>0</v>
      </c>
      <c r="I94" s="75">
        <v>0</v>
      </c>
      <c r="J94" s="75">
        <v>0</v>
      </c>
      <c r="K94" s="75">
        <v>1075170989</v>
      </c>
      <c r="L94" s="75">
        <v>596547710</v>
      </c>
      <c r="M94" s="4">
        <f t="shared" ref="M94:M159" si="38">+IF(ISNUMBER(L94/K94)=TRUE,L94/K94,"")</f>
        <v>0.55483984975714407</v>
      </c>
    </row>
    <row r="95" spans="1:13" ht="15" customHeight="1" x14ac:dyDescent="0.25">
      <c r="A95" s="27" t="s">
        <v>95</v>
      </c>
      <c r="B95" s="22" t="s">
        <v>655</v>
      </c>
      <c r="C95" s="23" t="s">
        <v>21</v>
      </c>
      <c r="D95" s="24" t="s">
        <v>96</v>
      </c>
      <c r="E95" s="25" t="s">
        <v>97</v>
      </c>
      <c r="F95" s="75">
        <v>8632645606</v>
      </c>
      <c r="G95" s="75">
        <v>0</v>
      </c>
      <c r="H95" s="75">
        <v>0</v>
      </c>
      <c r="I95" s="75">
        <v>0</v>
      </c>
      <c r="J95" s="75">
        <v>0</v>
      </c>
      <c r="K95" s="75">
        <v>8632645606</v>
      </c>
      <c r="L95" s="75">
        <v>2430043324.8000002</v>
      </c>
      <c r="M95" s="4">
        <f t="shared" si="38"/>
        <v>0.28149462351507082</v>
      </c>
    </row>
    <row r="96" spans="1:13" ht="15" customHeight="1" x14ac:dyDescent="0.25">
      <c r="A96" s="27" t="s">
        <v>394</v>
      </c>
      <c r="B96" s="22" t="s">
        <v>655</v>
      </c>
      <c r="C96" s="23" t="s">
        <v>98</v>
      </c>
      <c r="D96" s="24" t="s">
        <v>96</v>
      </c>
      <c r="E96" s="25" t="s">
        <v>97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228725328</v>
      </c>
      <c r="M96" s="4" t="str">
        <f t="shared" si="38"/>
        <v/>
      </c>
    </row>
    <row r="97" spans="1:13" ht="15" customHeight="1" x14ac:dyDescent="0.25">
      <c r="A97" s="27" t="s">
        <v>394</v>
      </c>
      <c r="B97" s="22" t="s">
        <v>654</v>
      </c>
      <c r="C97" s="23" t="s">
        <v>21</v>
      </c>
      <c r="D97" s="24" t="s">
        <v>96</v>
      </c>
      <c r="E97" s="25" t="s">
        <v>90</v>
      </c>
      <c r="F97" s="75">
        <v>2158161402</v>
      </c>
      <c r="G97" s="75">
        <v>0</v>
      </c>
      <c r="H97" s="75">
        <v>0</v>
      </c>
      <c r="I97" s="75">
        <v>0</v>
      </c>
      <c r="J97" s="75">
        <v>0</v>
      </c>
      <c r="K97" s="75">
        <v>2158161402</v>
      </c>
      <c r="L97" s="75">
        <v>664692163</v>
      </c>
      <c r="M97" s="4">
        <f t="shared" si="38"/>
        <v>0.30799001519720443</v>
      </c>
    </row>
    <row r="98" spans="1:13" ht="45" x14ac:dyDescent="0.25">
      <c r="A98" s="27" t="s">
        <v>99</v>
      </c>
      <c r="B98" s="74" t="s">
        <v>652</v>
      </c>
      <c r="C98" s="23" t="s">
        <v>33</v>
      </c>
      <c r="D98" s="24" t="s">
        <v>100</v>
      </c>
      <c r="E98" s="25" t="s">
        <v>90</v>
      </c>
      <c r="F98" s="75">
        <v>4430464315</v>
      </c>
      <c r="G98" s="75">
        <v>0</v>
      </c>
      <c r="H98" s="75">
        <v>0</v>
      </c>
      <c r="I98" s="75">
        <v>0</v>
      </c>
      <c r="J98" s="75">
        <v>0</v>
      </c>
      <c r="K98" s="75">
        <v>4430464315</v>
      </c>
      <c r="L98" s="75">
        <v>1941203724.4000001</v>
      </c>
      <c r="M98" s="4">
        <f>+IF(ISNUMBER(L98/K98)=TRUE,L98/K98,"")</f>
        <v>0.43814904858341019</v>
      </c>
    </row>
    <row r="99" spans="1:13" ht="45" x14ac:dyDescent="0.25">
      <c r="A99" s="27" t="s">
        <v>99</v>
      </c>
      <c r="B99" s="74" t="s">
        <v>656</v>
      </c>
      <c r="C99" s="23" t="s">
        <v>33</v>
      </c>
      <c r="D99" s="24" t="s">
        <v>100</v>
      </c>
      <c r="E99" s="25" t="s">
        <v>101</v>
      </c>
      <c r="F99" s="75">
        <v>17721857259</v>
      </c>
      <c r="G99" s="75">
        <v>0</v>
      </c>
      <c r="H99" s="75">
        <v>0</v>
      </c>
      <c r="I99" s="75">
        <v>0</v>
      </c>
      <c r="J99" s="75">
        <v>0</v>
      </c>
      <c r="K99" s="75">
        <v>17721857259</v>
      </c>
      <c r="L99" s="75">
        <v>7764814897.6000004</v>
      </c>
      <c r="M99" s="4">
        <f t="shared" si="38"/>
        <v>0.43814904860813381</v>
      </c>
    </row>
    <row r="100" spans="1:13" ht="15" customHeight="1" x14ac:dyDescent="0.25">
      <c r="A100" s="17" t="s">
        <v>102</v>
      </c>
      <c r="B100" s="15"/>
      <c r="C100" s="16"/>
      <c r="D100" s="26" t="s">
        <v>103</v>
      </c>
      <c r="E100" s="55"/>
      <c r="F100" s="73">
        <f>SUBTOTAL(9,F101:F102)</f>
        <v>17879142008</v>
      </c>
      <c r="G100" s="73">
        <f t="shared" ref="G100:L100" si="39">SUBTOTAL(9,G101:G102)</f>
        <v>0</v>
      </c>
      <c r="H100" s="73">
        <f t="shared" si="39"/>
        <v>0</v>
      </c>
      <c r="I100" s="73">
        <f t="shared" si="39"/>
        <v>0</v>
      </c>
      <c r="J100" s="73">
        <f t="shared" si="39"/>
        <v>0</v>
      </c>
      <c r="K100" s="73">
        <f t="shared" si="39"/>
        <v>17879142008</v>
      </c>
      <c r="L100" s="73">
        <f t="shared" si="39"/>
        <v>4422801388</v>
      </c>
      <c r="M100" s="13">
        <f t="shared" si="38"/>
        <v>0.24737212703053776</v>
      </c>
    </row>
    <row r="101" spans="1:13" ht="30" x14ac:dyDescent="0.25">
      <c r="A101" s="27" t="s">
        <v>102</v>
      </c>
      <c r="B101" s="22" t="s">
        <v>104</v>
      </c>
      <c r="C101" s="23" t="s">
        <v>21</v>
      </c>
      <c r="D101" s="24" t="s">
        <v>103</v>
      </c>
      <c r="E101" s="25" t="s">
        <v>105</v>
      </c>
      <c r="F101" s="75">
        <v>17879142008</v>
      </c>
      <c r="G101" s="75">
        <v>0</v>
      </c>
      <c r="H101" s="75">
        <v>0</v>
      </c>
      <c r="I101" s="75">
        <v>0</v>
      </c>
      <c r="J101" s="75">
        <v>0</v>
      </c>
      <c r="K101" s="75">
        <v>17879142008</v>
      </c>
      <c r="L101" s="75">
        <v>4291672657</v>
      </c>
      <c r="M101" s="4">
        <f t="shared" si="38"/>
        <v>0.24003795344763729</v>
      </c>
    </row>
    <row r="102" spans="1:13" ht="30" x14ac:dyDescent="0.25">
      <c r="A102" s="27" t="s">
        <v>102</v>
      </c>
      <c r="B102" s="22" t="s">
        <v>104</v>
      </c>
      <c r="C102" s="23" t="s">
        <v>98</v>
      </c>
      <c r="D102" s="24" t="s">
        <v>103</v>
      </c>
      <c r="E102" s="25" t="s">
        <v>105</v>
      </c>
      <c r="F102" s="75">
        <v>0</v>
      </c>
      <c r="G102" s="75">
        <v>0</v>
      </c>
      <c r="H102" s="75">
        <v>0</v>
      </c>
      <c r="I102" s="75">
        <v>0</v>
      </c>
      <c r="J102" s="75">
        <v>0</v>
      </c>
      <c r="K102" s="75">
        <v>0</v>
      </c>
      <c r="L102" s="75">
        <v>131128731</v>
      </c>
      <c r="M102" s="4" t="str">
        <f t="shared" si="38"/>
        <v/>
      </c>
    </row>
    <row r="103" spans="1:13" ht="15" x14ac:dyDescent="0.25">
      <c r="A103" s="17" t="s">
        <v>106</v>
      </c>
      <c r="B103" s="15"/>
      <c r="C103" s="16"/>
      <c r="D103" s="49" t="s">
        <v>107</v>
      </c>
      <c r="E103" s="55"/>
      <c r="F103" s="94">
        <f t="shared" ref="F103:L103" si="40">SUBTOTAL(9,F104:F254)</f>
        <v>1821605631232</v>
      </c>
      <c r="G103" s="87">
        <f t="shared" si="40"/>
        <v>0</v>
      </c>
      <c r="H103" s="87">
        <f t="shared" si="40"/>
        <v>21655172637</v>
      </c>
      <c r="I103" s="87">
        <f t="shared" si="40"/>
        <v>0</v>
      </c>
      <c r="J103" s="87">
        <f t="shared" si="40"/>
        <v>0</v>
      </c>
      <c r="K103" s="87">
        <f t="shared" si="40"/>
        <v>1843260803869</v>
      </c>
      <c r="L103" s="87">
        <f t="shared" si="40"/>
        <v>356067380910</v>
      </c>
      <c r="M103" s="19">
        <f t="shared" si="38"/>
        <v>0.1931725451778801</v>
      </c>
    </row>
    <row r="104" spans="1:13" ht="15" x14ac:dyDescent="0.25">
      <c r="A104" s="14" t="s">
        <v>108</v>
      </c>
      <c r="B104" s="15"/>
      <c r="C104" s="16"/>
      <c r="D104" s="49" t="s">
        <v>109</v>
      </c>
      <c r="E104" s="55"/>
      <c r="F104" s="94">
        <f t="shared" ref="F104:L104" si="41">SUBTOTAL(9,F105:F121)</f>
        <v>62733740095</v>
      </c>
      <c r="G104" s="88">
        <f t="shared" si="41"/>
        <v>0</v>
      </c>
      <c r="H104" s="88">
        <f t="shared" si="41"/>
        <v>0</v>
      </c>
      <c r="I104" s="88">
        <f t="shared" si="41"/>
        <v>0</v>
      </c>
      <c r="J104" s="88">
        <f t="shared" si="41"/>
        <v>0</v>
      </c>
      <c r="K104" s="90">
        <f t="shared" si="41"/>
        <v>62733740095</v>
      </c>
      <c r="L104" s="88">
        <f t="shared" si="41"/>
        <v>17369383298</v>
      </c>
      <c r="M104" s="13">
        <f t="shared" si="38"/>
        <v>0.27687466539850658</v>
      </c>
    </row>
    <row r="105" spans="1:13" ht="15" x14ac:dyDescent="0.25">
      <c r="A105" s="27" t="s">
        <v>110</v>
      </c>
      <c r="B105" s="22" t="s">
        <v>657</v>
      </c>
      <c r="C105" s="23" t="s">
        <v>21</v>
      </c>
      <c r="D105" s="24" t="s">
        <v>111</v>
      </c>
      <c r="E105" s="25" t="s">
        <v>112</v>
      </c>
      <c r="F105" s="75">
        <v>5236295831</v>
      </c>
      <c r="G105" s="75">
        <v>0</v>
      </c>
      <c r="H105" s="75">
        <v>0</v>
      </c>
      <c r="I105" s="75">
        <v>0</v>
      </c>
      <c r="J105" s="75">
        <v>0</v>
      </c>
      <c r="K105" s="75">
        <v>5236295831</v>
      </c>
      <c r="L105" s="75">
        <v>1507730150</v>
      </c>
      <c r="M105" s="4">
        <f t="shared" si="38"/>
        <v>0.28793830575306928</v>
      </c>
    </row>
    <row r="106" spans="1:13" ht="30" x14ac:dyDescent="0.25">
      <c r="A106" s="14" t="s">
        <v>113</v>
      </c>
      <c r="B106" s="15"/>
      <c r="C106" s="16"/>
      <c r="D106" s="26" t="s">
        <v>114</v>
      </c>
      <c r="E106" s="55"/>
      <c r="F106" s="115">
        <f>SUBTOTAL(9,F107:F117)</f>
        <v>56988624264</v>
      </c>
      <c r="G106" s="115">
        <f t="shared" ref="G106:K106" si="42">SUBTOTAL(9,G107:G117)</f>
        <v>0</v>
      </c>
      <c r="H106" s="115">
        <f t="shared" si="42"/>
        <v>0</v>
      </c>
      <c r="I106" s="115">
        <f t="shared" si="42"/>
        <v>0</v>
      </c>
      <c r="J106" s="115">
        <f t="shared" si="42"/>
        <v>0</v>
      </c>
      <c r="K106" s="115">
        <f t="shared" si="42"/>
        <v>56988624264</v>
      </c>
      <c r="L106" s="115">
        <f>SUBTOTAL(9,L107:L117)</f>
        <v>15826138431</v>
      </c>
      <c r="M106" s="13">
        <f t="shared" si="38"/>
        <v>0.27770697460049848</v>
      </c>
    </row>
    <row r="107" spans="1:13" ht="30" x14ac:dyDescent="0.25">
      <c r="A107" s="27" t="s">
        <v>115</v>
      </c>
      <c r="B107" s="74" t="s">
        <v>392</v>
      </c>
      <c r="C107" s="23" t="s">
        <v>33</v>
      </c>
      <c r="D107" s="24" t="s">
        <v>116</v>
      </c>
      <c r="E107" s="25" t="s">
        <v>34</v>
      </c>
      <c r="F107" s="75">
        <v>7352460000</v>
      </c>
      <c r="G107" s="75">
        <v>0</v>
      </c>
      <c r="H107" s="75">
        <v>0</v>
      </c>
      <c r="I107" s="75">
        <v>0</v>
      </c>
      <c r="J107" s="75">
        <v>0</v>
      </c>
      <c r="K107" s="75">
        <v>7352460000</v>
      </c>
      <c r="L107" s="75">
        <v>2734024728</v>
      </c>
      <c r="M107" s="4">
        <f t="shared" si="38"/>
        <v>0.37185169698305059</v>
      </c>
    </row>
    <row r="108" spans="1:13" ht="30" x14ac:dyDescent="0.25">
      <c r="A108" s="27" t="s">
        <v>115</v>
      </c>
      <c r="B108" s="74" t="s">
        <v>527</v>
      </c>
      <c r="C108" s="23" t="s">
        <v>33</v>
      </c>
      <c r="D108" s="24" t="s">
        <v>116</v>
      </c>
      <c r="E108" s="25" t="s">
        <v>34</v>
      </c>
      <c r="F108" s="75">
        <v>3459980646</v>
      </c>
      <c r="G108" s="75">
        <v>0</v>
      </c>
      <c r="H108" s="75">
        <v>0</v>
      </c>
      <c r="I108" s="75">
        <v>0</v>
      </c>
      <c r="J108" s="75">
        <v>0</v>
      </c>
      <c r="K108" s="75">
        <v>3459980646</v>
      </c>
      <c r="L108" s="75">
        <v>1005156150</v>
      </c>
      <c r="M108" s="4">
        <f t="shared" si="38"/>
        <v>0.2905091828077237</v>
      </c>
    </row>
    <row r="109" spans="1:13" ht="15" x14ac:dyDescent="0.25">
      <c r="A109" s="27" t="s">
        <v>115</v>
      </c>
      <c r="B109" s="74" t="s">
        <v>632</v>
      </c>
      <c r="C109" s="23" t="s">
        <v>33</v>
      </c>
      <c r="D109" s="24" t="s">
        <v>116</v>
      </c>
      <c r="E109" s="25" t="s">
        <v>35</v>
      </c>
      <c r="F109" s="75">
        <v>813839618</v>
      </c>
      <c r="G109" s="75">
        <v>0</v>
      </c>
      <c r="H109" s="75">
        <v>0</v>
      </c>
      <c r="I109" s="75">
        <v>0</v>
      </c>
      <c r="J109" s="75">
        <v>0</v>
      </c>
      <c r="K109" s="75">
        <v>813839618</v>
      </c>
      <c r="L109" s="75">
        <v>281443722</v>
      </c>
      <c r="M109" s="4">
        <f t="shared" si="38"/>
        <v>0.34582209537997693</v>
      </c>
    </row>
    <row r="110" spans="1:13" ht="15" customHeight="1" x14ac:dyDescent="0.25">
      <c r="A110" s="27" t="s">
        <v>117</v>
      </c>
      <c r="B110" s="74" t="s">
        <v>526</v>
      </c>
      <c r="C110" s="23" t="s">
        <v>33</v>
      </c>
      <c r="D110" s="24" t="s">
        <v>118</v>
      </c>
      <c r="E110" s="25" t="s">
        <v>34</v>
      </c>
      <c r="F110" s="75">
        <v>28436498000</v>
      </c>
      <c r="G110" s="75">
        <v>0</v>
      </c>
      <c r="H110" s="75">
        <v>0</v>
      </c>
      <c r="I110" s="75">
        <v>0</v>
      </c>
      <c r="J110" s="75">
        <v>0</v>
      </c>
      <c r="K110" s="75">
        <v>28436498000</v>
      </c>
      <c r="L110" s="75">
        <v>8021475725</v>
      </c>
      <c r="M110" s="4">
        <f t="shared" si="38"/>
        <v>0.28208381091792667</v>
      </c>
    </row>
    <row r="111" spans="1:13" ht="15" customHeight="1" x14ac:dyDescent="0.25">
      <c r="A111" s="27" t="s">
        <v>117</v>
      </c>
      <c r="B111" s="74" t="s">
        <v>647</v>
      </c>
      <c r="C111" s="23">
        <v>1116</v>
      </c>
      <c r="D111" s="24" t="s">
        <v>118</v>
      </c>
      <c r="E111" s="25" t="s">
        <v>34</v>
      </c>
      <c r="F111" s="75">
        <v>13381882000</v>
      </c>
      <c r="G111" s="75">
        <v>0</v>
      </c>
      <c r="H111" s="75">
        <v>0</v>
      </c>
      <c r="I111" s="75">
        <v>0</v>
      </c>
      <c r="J111" s="75">
        <v>0</v>
      </c>
      <c r="K111" s="75">
        <v>13381882000</v>
      </c>
      <c r="L111" s="75">
        <v>2949071958</v>
      </c>
      <c r="M111" s="4">
        <f t="shared" si="38"/>
        <v>0.22037796761322512</v>
      </c>
    </row>
    <row r="112" spans="1:13" ht="15" customHeight="1" x14ac:dyDescent="0.25">
      <c r="A112" s="27" t="s">
        <v>117</v>
      </c>
      <c r="B112" s="74" t="s">
        <v>632</v>
      </c>
      <c r="C112" s="23" t="s">
        <v>33</v>
      </c>
      <c r="D112" s="24" t="s">
        <v>118</v>
      </c>
      <c r="E112" s="25" t="s">
        <v>35</v>
      </c>
      <c r="F112" s="75">
        <v>3147620000</v>
      </c>
      <c r="G112" s="75">
        <v>0</v>
      </c>
      <c r="H112" s="75">
        <v>0</v>
      </c>
      <c r="I112" s="75">
        <v>0</v>
      </c>
      <c r="J112" s="75">
        <v>0</v>
      </c>
      <c r="K112" s="75">
        <v>3147620000</v>
      </c>
      <c r="L112" s="75">
        <v>825740148</v>
      </c>
      <c r="M112" s="4">
        <f t="shared" si="38"/>
        <v>0.26233794041212088</v>
      </c>
    </row>
    <row r="113" spans="1:13" ht="15" customHeight="1" x14ac:dyDescent="0.25">
      <c r="A113" s="27" t="s">
        <v>119</v>
      </c>
      <c r="B113" s="74" t="s">
        <v>526</v>
      </c>
      <c r="C113" s="23" t="s">
        <v>33</v>
      </c>
      <c r="D113" s="24" t="s">
        <v>120</v>
      </c>
      <c r="E113" s="25" t="s">
        <v>34</v>
      </c>
      <c r="F113" s="75">
        <v>182104000</v>
      </c>
      <c r="G113" s="75">
        <v>0</v>
      </c>
      <c r="H113" s="75">
        <v>0</v>
      </c>
      <c r="I113" s="75">
        <v>0</v>
      </c>
      <c r="J113" s="75">
        <v>0</v>
      </c>
      <c r="K113" s="75">
        <v>182104000</v>
      </c>
      <c r="L113" s="75">
        <v>6273680</v>
      </c>
      <c r="M113" s="4">
        <f t="shared" si="38"/>
        <v>3.4451082897684837E-2</v>
      </c>
    </row>
    <row r="114" spans="1:13" ht="15" customHeight="1" x14ac:dyDescent="0.25">
      <c r="A114" s="27" t="s">
        <v>119</v>
      </c>
      <c r="B114" s="74" t="s">
        <v>527</v>
      </c>
      <c r="C114" s="23">
        <v>1116</v>
      </c>
      <c r="D114" s="24" t="s">
        <v>120</v>
      </c>
      <c r="E114" s="25" t="s">
        <v>34</v>
      </c>
      <c r="F114" s="75">
        <v>85696000</v>
      </c>
      <c r="G114" s="75">
        <v>0</v>
      </c>
      <c r="H114" s="75">
        <v>0</v>
      </c>
      <c r="I114" s="75">
        <v>0</v>
      </c>
      <c r="J114" s="75">
        <v>0</v>
      </c>
      <c r="K114" s="75">
        <v>85696000</v>
      </c>
      <c r="L114" s="75">
        <v>2306500</v>
      </c>
      <c r="M114" s="4">
        <f t="shared" si="38"/>
        <v>2.6914908513816282E-2</v>
      </c>
    </row>
    <row r="115" spans="1:13" ht="15" customHeight="1" x14ac:dyDescent="0.25">
      <c r="A115" s="27" t="s">
        <v>119</v>
      </c>
      <c r="B115" s="74" t="s">
        <v>632</v>
      </c>
      <c r="C115" s="23">
        <v>1116</v>
      </c>
      <c r="D115" s="24" t="s">
        <v>120</v>
      </c>
      <c r="E115" s="25" t="s">
        <v>34</v>
      </c>
      <c r="F115" s="75"/>
      <c r="G115" s="75"/>
      <c r="H115" s="75"/>
      <c r="I115" s="75"/>
      <c r="J115" s="75"/>
      <c r="K115" s="75"/>
      <c r="L115" s="75">
        <v>645820</v>
      </c>
      <c r="M115" s="4" t="str">
        <f t="shared" si="38"/>
        <v/>
      </c>
    </row>
    <row r="116" spans="1:13" ht="15" customHeight="1" x14ac:dyDescent="0.25">
      <c r="A116" s="27" t="s">
        <v>121</v>
      </c>
      <c r="B116" s="74" t="s">
        <v>526</v>
      </c>
      <c r="C116" s="23" t="s">
        <v>33</v>
      </c>
      <c r="D116" s="24" t="s">
        <v>122</v>
      </c>
      <c r="E116" s="25" t="s">
        <v>34</v>
      </c>
      <c r="F116" s="75">
        <v>87410000</v>
      </c>
      <c r="G116" s="75">
        <v>0</v>
      </c>
      <c r="H116" s="75">
        <v>0</v>
      </c>
      <c r="I116" s="75">
        <v>0</v>
      </c>
      <c r="J116" s="75">
        <v>0</v>
      </c>
      <c r="K116" s="75">
        <v>87410000</v>
      </c>
      <c r="L116" s="75">
        <v>0</v>
      </c>
      <c r="M116" s="4">
        <f t="shared" si="38"/>
        <v>0</v>
      </c>
    </row>
    <row r="117" spans="1:13" ht="15" customHeight="1" x14ac:dyDescent="0.25">
      <c r="A117" s="27" t="s">
        <v>121</v>
      </c>
      <c r="B117" s="74" t="s">
        <v>527</v>
      </c>
      <c r="C117" s="23" t="s">
        <v>33</v>
      </c>
      <c r="D117" s="24" t="s">
        <v>122</v>
      </c>
      <c r="E117" s="25" t="s">
        <v>34</v>
      </c>
      <c r="F117" s="75">
        <v>41134000</v>
      </c>
      <c r="G117" s="75">
        <v>0</v>
      </c>
      <c r="H117" s="75">
        <v>0</v>
      </c>
      <c r="I117" s="75">
        <v>0</v>
      </c>
      <c r="J117" s="75">
        <v>0</v>
      </c>
      <c r="K117" s="75">
        <v>41134000</v>
      </c>
      <c r="L117" s="75">
        <v>0</v>
      </c>
      <c r="M117" s="4">
        <f t="shared" si="38"/>
        <v>0</v>
      </c>
    </row>
    <row r="118" spans="1:13" ht="30" x14ac:dyDescent="0.25">
      <c r="A118" s="14" t="s">
        <v>126</v>
      </c>
      <c r="B118" s="15"/>
      <c r="C118" s="16"/>
      <c r="D118" s="26" t="s">
        <v>123</v>
      </c>
      <c r="E118" s="55"/>
      <c r="F118" s="115">
        <f t="shared" ref="F118:L118" si="43">SUBTOTAL(9,F119:F121)</f>
        <v>508820000</v>
      </c>
      <c r="G118" s="115">
        <f t="shared" si="43"/>
        <v>0</v>
      </c>
      <c r="H118" s="115">
        <f t="shared" si="43"/>
        <v>0</v>
      </c>
      <c r="I118" s="115">
        <f t="shared" si="43"/>
        <v>0</v>
      </c>
      <c r="J118" s="115">
        <f t="shared" si="43"/>
        <v>0</v>
      </c>
      <c r="K118" s="115">
        <f t="shared" si="43"/>
        <v>508820000</v>
      </c>
      <c r="L118" s="115">
        <f t="shared" si="43"/>
        <v>35514717</v>
      </c>
      <c r="M118" s="13">
        <f t="shared" si="38"/>
        <v>6.9798193860304239E-2</v>
      </c>
    </row>
    <row r="119" spans="1:13" ht="15" customHeight="1" x14ac:dyDescent="0.25">
      <c r="A119" s="27" t="s">
        <v>126</v>
      </c>
      <c r="B119" s="74" t="s">
        <v>659</v>
      </c>
      <c r="C119" s="23" t="s">
        <v>33</v>
      </c>
      <c r="D119" s="24" t="s">
        <v>123</v>
      </c>
      <c r="E119" s="25" t="s">
        <v>124</v>
      </c>
      <c r="F119" s="75">
        <v>203528000</v>
      </c>
      <c r="G119" s="75">
        <v>0</v>
      </c>
      <c r="H119" s="75">
        <v>0</v>
      </c>
      <c r="I119" s="75">
        <v>0</v>
      </c>
      <c r="J119" s="75">
        <v>0</v>
      </c>
      <c r="K119" s="75">
        <v>203528000</v>
      </c>
      <c r="L119" s="75">
        <v>22182437</v>
      </c>
      <c r="M119" s="4">
        <f t="shared" si="38"/>
        <v>0.1089896083094218</v>
      </c>
    </row>
    <row r="120" spans="1:13" ht="15" customHeight="1" x14ac:dyDescent="0.25">
      <c r="A120" s="27" t="s">
        <v>126</v>
      </c>
      <c r="B120" s="74" t="s">
        <v>660</v>
      </c>
      <c r="C120" s="23" t="s">
        <v>33</v>
      </c>
      <c r="D120" s="24" t="s">
        <v>123</v>
      </c>
      <c r="E120" s="25" t="s">
        <v>125</v>
      </c>
      <c r="F120" s="75">
        <v>37492000</v>
      </c>
      <c r="G120" s="75">
        <v>0</v>
      </c>
      <c r="H120" s="75">
        <v>0</v>
      </c>
      <c r="I120" s="75">
        <v>0</v>
      </c>
      <c r="J120" s="75">
        <v>0</v>
      </c>
      <c r="K120" s="75">
        <v>37492000</v>
      </c>
      <c r="L120" s="75">
        <v>11518780</v>
      </c>
      <c r="M120" s="4">
        <f t="shared" si="38"/>
        <v>0.30723300970873785</v>
      </c>
    </row>
    <row r="121" spans="1:13" ht="15" customHeight="1" x14ac:dyDescent="0.25">
      <c r="A121" s="27" t="s">
        <v>126</v>
      </c>
      <c r="B121" s="74" t="s">
        <v>638</v>
      </c>
      <c r="C121" s="23" t="s">
        <v>33</v>
      </c>
      <c r="D121" s="24" t="s">
        <v>123</v>
      </c>
      <c r="E121" s="25" t="s">
        <v>470</v>
      </c>
      <c r="F121" s="75">
        <v>267800000</v>
      </c>
      <c r="G121" s="75">
        <v>0</v>
      </c>
      <c r="H121" s="75">
        <v>0</v>
      </c>
      <c r="I121" s="75">
        <v>0</v>
      </c>
      <c r="J121" s="75">
        <v>0</v>
      </c>
      <c r="K121" s="75">
        <v>267800000</v>
      </c>
      <c r="L121" s="75">
        <v>1813500</v>
      </c>
      <c r="M121" s="4">
        <f t="shared" si="38"/>
        <v>6.7718446601941745E-3</v>
      </c>
    </row>
    <row r="122" spans="1:13" ht="15" customHeight="1" x14ac:dyDescent="0.25">
      <c r="A122" s="14" t="s">
        <v>127</v>
      </c>
      <c r="B122" s="15"/>
      <c r="C122" s="16"/>
      <c r="D122" s="50" t="s">
        <v>128</v>
      </c>
      <c r="E122" s="55"/>
      <c r="F122" s="73">
        <f t="shared" ref="F122:L122" si="44">SUBTOTAL(9,F123:F142)</f>
        <v>27214983200</v>
      </c>
      <c r="G122" s="85">
        <f t="shared" si="44"/>
        <v>0</v>
      </c>
      <c r="H122" s="85">
        <f t="shared" si="44"/>
        <v>0</v>
      </c>
      <c r="I122" s="85">
        <f t="shared" si="44"/>
        <v>0</v>
      </c>
      <c r="J122" s="85">
        <f t="shared" si="44"/>
        <v>0</v>
      </c>
      <c r="K122" s="85">
        <f t="shared" si="44"/>
        <v>27214983200</v>
      </c>
      <c r="L122" s="85">
        <f t="shared" si="44"/>
        <v>8220155966</v>
      </c>
      <c r="M122" s="13">
        <f t="shared" si="38"/>
        <v>0.30204523389160132</v>
      </c>
    </row>
    <row r="123" spans="1:13" ht="15" customHeight="1" x14ac:dyDescent="0.25">
      <c r="A123" s="21" t="s">
        <v>129</v>
      </c>
      <c r="B123" s="22" t="s">
        <v>658</v>
      </c>
      <c r="C123" s="23">
        <v>1114</v>
      </c>
      <c r="D123" s="24" t="s">
        <v>130</v>
      </c>
      <c r="E123" s="25" t="s">
        <v>131</v>
      </c>
      <c r="F123" s="65">
        <v>661485000</v>
      </c>
      <c r="G123" s="67">
        <v>0</v>
      </c>
      <c r="H123" s="67">
        <v>0</v>
      </c>
      <c r="I123" s="67">
        <v>0</v>
      </c>
      <c r="J123" s="67">
        <v>0</v>
      </c>
      <c r="K123" s="67">
        <v>661485000</v>
      </c>
      <c r="L123" s="67">
        <v>16081073</v>
      </c>
      <c r="M123" s="4">
        <f>+IF(ISNUMBER(L123/K123)=TRUE,L123/K123,"")</f>
        <v>2.4310563353666371E-2</v>
      </c>
    </row>
    <row r="124" spans="1:13" s="8" customFormat="1" ht="15" customHeight="1" x14ac:dyDescent="0.25">
      <c r="A124" s="44"/>
      <c r="B124" s="42"/>
      <c r="C124" s="43"/>
      <c r="D124" s="71" t="s">
        <v>132</v>
      </c>
      <c r="E124" s="89"/>
      <c r="F124" s="73">
        <f t="shared" ref="F124:L124" si="45">SUBTOTAL(9,F125:F125)</f>
        <v>0</v>
      </c>
      <c r="G124" s="90">
        <f t="shared" si="45"/>
        <v>0</v>
      </c>
      <c r="H124" s="90">
        <f t="shared" si="45"/>
        <v>0</v>
      </c>
      <c r="I124" s="90">
        <f t="shared" si="45"/>
        <v>0</v>
      </c>
      <c r="J124" s="90">
        <f t="shared" si="45"/>
        <v>0</v>
      </c>
      <c r="K124" s="90">
        <f t="shared" si="45"/>
        <v>0</v>
      </c>
      <c r="L124" s="90">
        <f t="shared" si="45"/>
        <v>0</v>
      </c>
      <c r="M124" s="19" t="str">
        <f t="shared" si="38"/>
        <v/>
      </c>
    </row>
    <row r="125" spans="1:13" ht="15" customHeight="1" x14ac:dyDescent="0.25">
      <c r="A125" s="27"/>
      <c r="B125" s="22"/>
      <c r="C125" s="23"/>
      <c r="D125" s="24"/>
      <c r="E125" s="25"/>
      <c r="F125" s="77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4" t="str">
        <f t="shared" si="38"/>
        <v/>
      </c>
    </row>
    <row r="126" spans="1:13" ht="15" customHeight="1" x14ac:dyDescent="0.25">
      <c r="A126" s="17" t="s">
        <v>133</v>
      </c>
      <c r="B126" s="15"/>
      <c r="C126" s="16"/>
      <c r="D126" s="50" t="s">
        <v>134</v>
      </c>
      <c r="E126" s="91"/>
      <c r="F126" s="73">
        <f>SUBTOTAL(9,F127:F135)</f>
        <v>10647354650</v>
      </c>
      <c r="G126" s="86">
        <f t="shared" ref="G126:L126" si="46">SUBTOTAL(9,G127:G135)</f>
        <v>0</v>
      </c>
      <c r="H126" s="86">
        <f t="shared" si="46"/>
        <v>0</v>
      </c>
      <c r="I126" s="86">
        <f t="shared" si="46"/>
        <v>0</v>
      </c>
      <c r="J126" s="86">
        <f t="shared" si="46"/>
        <v>0</v>
      </c>
      <c r="K126" s="86">
        <f t="shared" si="46"/>
        <v>10647354650</v>
      </c>
      <c r="L126" s="86">
        <f t="shared" si="46"/>
        <v>2683293823</v>
      </c>
      <c r="M126" s="13">
        <f t="shared" si="38"/>
        <v>0.2520150695835045</v>
      </c>
    </row>
    <row r="127" spans="1:13" ht="15" customHeight="1" x14ac:dyDescent="0.25">
      <c r="A127" s="21" t="s">
        <v>135</v>
      </c>
      <c r="B127" s="22" t="s">
        <v>643</v>
      </c>
      <c r="C127" s="23" t="s">
        <v>21</v>
      </c>
      <c r="D127" s="24" t="s">
        <v>395</v>
      </c>
      <c r="E127" s="25" t="s">
        <v>23</v>
      </c>
      <c r="F127" s="75">
        <v>6710091300</v>
      </c>
      <c r="G127" s="75">
        <v>0</v>
      </c>
      <c r="H127" s="75">
        <v>0</v>
      </c>
      <c r="I127" s="75">
        <v>0</v>
      </c>
      <c r="J127" s="75">
        <v>0</v>
      </c>
      <c r="K127" s="75">
        <v>6710091300</v>
      </c>
      <c r="L127" s="75">
        <v>1755686981.664</v>
      </c>
      <c r="M127" s="4">
        <f t="shared" si="38"/>
        <v>0.26164874711376879</v>
      </c>
    </row>
    <row r="128" spans="1:13" ht="15" customHeight="1" x14ac:dyDescent="0.25">
      <c r="A128" s="21" t="s">
        <v>135</v>
      </c>
      <c r="B128" s="22" t="s">
        <v>630</v>
      </c>
      <c r="C128" s="23">
        <v>1114</v>
      </c>
      <c r="D128" s="24" t="s">
        <v>395</v>
      </c>
      <c r="E128" s="25" t="s">
        <v>25</v>
      </c>
      <c r="F128" s="75">
        <v>1694467500</v>
      </c>
      <c r="G128" s="75">
        <v>0</v>
      </c>
      <c r="H128" s="75">
        <v>0</v>
      </c>
      <c r="I128" s="75">
        <v>0</v>
      </c>
      <c r="J128" s="75">
        <v>0</v>
      </c>
      <c r="K128" s="75">
        <v>1694467500</v>
      </c>
      <c r="L128" s="75">
        <v>443355298.39999998</v>
      </c>
      <c r="M128" s="4">
        <f>+IF(ISNUMBER(L128/K128)=TRUE,L128/K128,"")</f>
        <v>0.26164874711376879</v>
      </c>
    </row>
    <row r="129" spans="1:13" ht="15" customHeight="1" x14ac:dyDescent="0.25">
      <c r="A129" s="21" t="s">
        <v>135</v>
      </c>
      <c r="B129" s="22" t="s">
        <v>26</v>
      </c>
      <c r="C129" s="23">
        <v>1114</v>
      </c>
      <c r="D129" s="24" t="s">
        <v>395</v>
      </c>
      <c r="E129" s="25" t="s">
        <v>27</v>
      </c>
      <c r="F129" s="75">
        <v>67778700</v>
      </c>
      <c r="G129" s="75">
        <v>0</v>
      </c>
      <c r="H129" s="75">
        <v>0</v>
      </c>
      <c r="I129" s="75">
        <v>0</v>
      </c>
      <c r="J129" s="75">
        <v>0</v>
      </c>
      <c r="K129" s="75">
        <v>67778700</v>
      </c>
      <c r="L129" s="75">
        <v>17734211.936000001</v>
      </c>
      <c r="M129" s="4">
        <f t="shared" si="38"/>
        <v>0.26164874711376879</v>
      </c>
    </row>
    <row r="130" spans="1:13" ht="15" customHeight="1" x14ac:dyDescent="0.25">
      <c r="A130" s="27" t="s">
        <v>136</v>
      </c>
      <c r="B130" s="22" t="s">
        <v>643</v>
      </c>
      <c r="C130" s="23">
        <v>1114</v>
      </c>
      <c r="D130" s="24" t="s">
        <v>137</v>
      </c>
      <c r="E130" s="25" t="s">
        <v>23</v>
      </c>
      <c r="F130" s="75">
        <v>1517891760</v>
      </c>
      <c r="G130" s="75">
        <v>0</v>
      </c>
      <c r="H130" s="75">
        <v>0</v>
      </c>
      <c r="I130" s="75">
        <v>0</v>
      </c>
      <c r="J130" s="75">
        <v>0</v>
      </c>
      <c r="K130" s="75">
        <v>1517891760</v>
      </c>
      <c r="L130" s="75">
        <v>404770793.13</v>
      </c>
      <c r="M130" s="4">
        <f t="shared" si="38"/>
        <v>0.26666644078099483</v>
      </c>
    </row>
    <row r="131" spans="1:13" ht="15" customHeight="1" x14ac:dyDescent="0.25">
      <c r="A131" s="27" t="s">
        <v>136</v>
      </c>
      <c r="B131" s="22" t="s">
        <v>138</v>
      </c>
      <c r="C131" s="23" t="s">
        <v>21</v>
      </c>
      <c r="D131" s="24" t="s">
        <v>137</v>
      </c>
      <c r="E131" s="25" t="s">
        <v>471</v>
      </c>
      <c r="F131" s="75">
        <v>0</v>
      </c>
      <c r="G131" s="75">
        <v>0</v>
      </c>
      <c r="H131" s="75">
        <v>0</v>
      </c>
      <c r="I131" s="75">
        <v>0</v>
      </c>
      <c r="J131" s="75">
        <v>0</v>
      </c>
      <c r="K131" s="75">
        <v>0</v>
      </c>
      <c r="L131" s="75">
        <v>492333</v>
      </c>
      <c r="M131" s="4" t="str">
        <f t="shared" si="38"/>
        <v/>
      </c>
    </row>
    <row r="132" spans="1:13" ht="15" customHeight="1" x14ac:dyDescent="0.25">
      <c r="A132" s="27" t="s">
        <v>136</v>
      </c>
      <c r="B132" s="22" t="s">
        <v>139</v>
      </c>
      <c r="C132" s="23" t="s">
        <v>21</v>
      </c>
      <c r="D132" s="24" t="s">
        <v>137</v>
      </c>
      <c r="E132" s="25" t="s">
        <v>140</v>
      </c>
      <c r="F132" s="75">
        <v>0</v>
      </c>
      <c r="G132" s="75">
        <v>0</v>
      </c>
      <c r="H132" s="75">
        <v>0</v>
      </c>
      <c r="I132" s="75">
        <v>0</v>
      </c>
      <c r="J132" s="75">
        <v>0</v>
      </c>
      <c r="K132" s="75">
        <v>0</v>
      </c>
      <c r="L132" s="75">
        <v>57165611</v>
      </c>
      <c r="M132" s="4" t="str">
        <f t="shared" si="38"/>
        <v/>
      </c>
    </row>
    <row r="133" spans="1:13" ht="15" customHeight="1" x14ac:dyDescent="0.25">
      <c r="A133" s="27" t="s">
        <v>136</v>
      </c>
      <c r="B133" s="22" t="s">
        <v>26</v>
      </c>
      <c r="C133" s="23" t="s">
        <v>21</v>
      </c>
      <c r="D133" s="24" t="s">
        <v>137</v>
      </c>
      <c r="E133" s="25" t="s">
        <v>27</v>
      </c>
      <c r="F133" s="75">
        <v>15332240</v>
      </c>
      <c r="G133" s="75">
        <v>0</v>
      </c>
      <c r="H133" s="75">
        <v>0</v>
      </c>
      <c r="I133" s="75">
        <v>0</v>
      </c>
      <c r="J133" s="75">
        <v>0</v>
      </c>
      <c r="K133" s="75">
        <v>15332240</v>
      </c>
      <c r="L133" s="75">
        <v>4088593.87</v>
      </c>
      <c r="M133" s="4">
        <f>+IF(ISNUMBER(L133/K133)=TRUE,L133/K133,"")</f>
        <v>0.26666644078099483</v>
      </c>
    </row>
    <row r="134" spans="1:13" ht="15" customHeight="1" x14ac:dyDescent="0.25">
      <c r="A134" s="27" t="s">
        <v>141</v>
      </c>
      <c r="B134" s="22" t="s">
        <v>139</v>
      </c>
      <c r="C134" s="23" t="s">
        <v>21</v>
      </c>
      <c r="D134" s="24" t="s">
        <v>142</v>
      </c>
      <c r="E134" s="25" t="s">
        <v>140</v>
      </c>
      <c r="F134" s="75">
        <v>639630000</v>
      </c>
      <c r="G134" s="75">
        <v>0</v>
      </c>
      <c r="H134" s="75">
        <v>0</v>
      </c>
      <c r="I134" s="75">
        <v>0</v>
      </c>
      <c r="J134" s="75">
        <v>0</v>
      </c>
      <c r="K134" s="75">
        <v>639630000</v>
      </c>
      <c r="L134" s="75">
        <v>0</v>
      </c>
      <c r="M134" s="4">
        <f t="shared" si="38"/>
        <v>0</v>
      </c>
    </row>
    <row r="135" spans="1:13" ht="15" customHeight="1" x14ac:dyDescent="0.25">
      <c r="A135" s="27" t="s">
        <v>141</v>
      </c>
      <c r="B135" s="68" t="s">
        <v>638</v>
      </c>
      <c r="C135" s="23" t="s">
        <v>33</v>
      </c>
      <c r="D135" s="24" t="s">
        <v>142</v>
      </c>
      <c r="E135" s="25" t="s">
        <v>470</v>
      </c>
      <c r="F135" s="75">
        <v>2163150</v>
      </c>
      <c r="G135" s="75">
        <v>0</v>
      </c>
      <c r="H135" s="75">
        <v>0</v>
      </c>
      <c r="I135" s="75">
        <v>0</v>
      </c>
      <c r="J135" s="75">
        <v>0</v>
      </c>
      <c r="K135" s="75">
        <v>2163150</v>
      </c>
      <c r="L135" s="75">
        <v>0</v>
      </c>
      <c r="M135" s="4">
        <f t="shared" si="38"/>
        <v>0</v>
      </c>
    </row>
    <row r="136" spans="1:13" ht="15" customHeight="1" x14ac:dyDescent="0.25">
      <c r="A136" s="17" t="s">
        <v>143</v>
      </c>
      <c r="B136" s="15"/>
      <c r="C136" s="16"/>
      <c r="D136" s="50" t="s">
        <v>144</v>
      </c>
      <c r="E136" s="55"/>
      <c r="F136" s="73">
        <f>SUBTOTAL(9,F137:F139)</f>
        <v>15842200000</v>
      </c>
      <c r="G136" s="86">
        <f t="shared" ref="G136:L136" si="47">SUBTOTAL(9,G137:G139)</f>
        <v>0</v>
      </c>
      <c r="H136" s="86">
        <f t="shared" si="47"/>
        <v>0</v>
      </c>
      <c r="I136" s="86">
        <f t="shared" si="47"/>
        <v>0</v>
      </c>
      <c r="J136" s="86">
        <f t="shared" si="47"/>
        <v>0</v>
      </c>
      <c r="K136" s="86">
        <f t="shared" si="47"/>
        <v>15842200000</v>
      </c>
      <c r="L136" s="86">
        <f t="shared" si="47"/>
        <v>5520781070</v>
      </c>
      <c r="M136" s="13">
        <f t="shared" si="38"/>
        <v>0.34848575765992096</v>
      </c>
    </row>
    <row r="137" spans="1:13" ht="15" customHeight="1" x14ac:dyDescent="0.25">
      <c r="A137" s="27" t="s">
        <v>145</v>
      </c>
      <c r="B137" s="22" t="s">
        <v>643</v>
      </c>
      <c r="C137" s="23" t="s">
        <v>21</v>
      </c>
      <c r="D137" s="24" t="s">
        <v>396</v>
      </c>
      <c r="E137" s="25" t="s">
        <v>23</v>
      </c>
      <c r="F137" s="75">
        <v>12547022400</v>
      </c>
      <c r="G137" s="75">
        <v>0</v>
      </c>
      <c r="H137" s="75">
        <v>0</v>
      </c>
      <c r="I137" s="75">
        <v>0</v>
      </c>
      <c r="J137" s="75">
        <v>0</v>
      </c>
      <c r="K137" s="75">
        <v>12547022400</v>
      </c>
      <c r="L137" s="75">
        <v>4372458607.4399996</v>
      </c>
      <c r="M137" s="4">
        <f t="shared" si="38"/>
        <v>0.34848575765992096</v>
      </c>
    </row>
    <row r="138" spans="1:13" ht="15" customHeight="1" x14ac:dyDescent="0.25">
      <c r="A138" s="27" t="s">
        <v>145</v>
      </c>
      <c r="B138" s="22" t="s">
        <v>630</v>
      </c>
      <c r="C138" s="23">
        <v>1114</v>
      </c>
      <c r="D138" s="24" t="s">
        <v>396</v>
      </c>
      <c r="E138" s="25" t="s">
        <v>25</v>
      </c>
      <c r="F138" s="75">
        <v>3168440000</v>
      </c>
      <c r="G138" s="75">
        <v>0</v>
      </c>
      <c r="H138" s="75">
        <v>0</v>
      </c>
      <c r="I138" s="75">
        <v>0</v>
      </c>
      <c r="J138" s="75">
        <v>0</v>
      </c>
      <c r="K138" s="75">
        <v>3168440000</v>
      </c>
      <c r="L138" s="75">
        <v>1104156214</v>
      </c>
      <c r="M138" s="4">
        <f>+IF(ISNUMBER(L138/K138)=TRUE,L138/K138,"")</f>
        <v>0.34848575765992096</v>
      </c>
    </row>
    <row r="139" spans="1:13" ht="15" customHeight="1" x14ac:dyDescent="0.25">
      <c r="A139" s="27" t="s">
        <v>145</v>
      </c>
      <c r="B139" s="22" t="s">
        <v>26</v>
      </c>
      <c r="C139" s="23">
        <v>1114</v>
      </c>
      <c r="D139" s="24" t="s">
        <v>396</v>
      </c>
      <c r="E139" s="25" t="s">
        <v>27</v>
      </c>
      <c r="F139" s="75">
        <v>126737600</v>
      </c>
      <c r="G139" s="75">
        <v>0</v>
      </c>
      <c r="H139" s="75">
        <v>0</v>
      </c>
      <c r="I139" s="75">
        <v>0</v>
      </c>
      <c r="J139" s="75">
        <v>0</v>
      </c>
      <c r="K139" s="75">
        <v>126737600</v>
      </c>
      <c r="L139" s="75">
        <v>44166248.560000002</v>
      </c>
      <c r="M139" s="4">
        <f t="shared" si="38"/>
        <v>0.34848575765992101</v>
      </c>
    </row>
    <row r="140" spans="1:13" ht="15" x14ac:dyDescent="0.25">
      <c r="A140" s="17" t="s">
        <v>146</v>
      </c>
      <c r="B140" s="15"/>
      <c r="C140" s="16"/>
      <c r="D140" s="50" t="s">
        <v>147</v>
      </c>
      <c r="E140" s="56"/>
      <c r="F140" s="73">
        <f>SUBTOTAL(9,F141:F142)</f>
        <v>63943550</v>
      </c>
      <c r="G140" s="86">
        <f t="shared" ref="G140:L140" si="48">SUBTOTAL(9,G141:G142)</f>
        <v>0</v>
      </c>
      <c r="H140" s="86">
        <f t="shared" si="48"/>
        <v>0</v>
      </c>
      <c r="I140" s="86">
        <f t="shared" si="48"/>
        <v>0</v>
      </c>
      <c r="J140" s="86">
        <f t="shared" si="48"/>
        <v>0</v>
      </c>
      <c r="K140" s="86">
        <f t="shared" si="48"/>
        <v>63943550</v>
      </c>
      <c r="L140" s="86">
        <f t="shared" si="48"/>
        <v>0</v>
      </c>
      <c r="M140" s="13">
        <f t="shared" si="38"/>
        <v>0</v>
      </c>
    </row>
    <row r="141" spans="1:13" ht="15" customHeight="1" x14ac:dyDescent="0.25">
      <c r="A141" s="27" t="s">
        <v>146</v>
      </c>
      <c r="B141" s="68" t="s">
        <v>660</v>
      </c>
      <c r="C141" s="23" t="s">
        <v>33</v>
      </c>
      <c r="D141" s="24" t="s">
        <v>147</v>
      </c>
      <c r="E141" s="25" t="s">
        <v>125</v>
      </c>
      <c r="F141" s="75">
        <v>11024750</v>
      </c>
      <c r="G141" s="75">
        <v>0</v>
      </c>
      <c r="H141" s="75">
        <v>0</v>
      </c>
      <c r="I141" s="75">
        <v>0</v>
      </c>
      <c r="J141" s="75">
        <v>0</v>
      </c>
      <c r="K141" s="75">
        <v>11024750</v>
      </c>
      <c r="L141" s="75">
        <v>0</v>
      </c>
      <c r="M141" s="4">
        <f t="shared" si="38"/>
        <v>0</v>
      </c>
    </row>
    <row r="142" spans="1:13" ht="15" customHeight="1" x14ac:dyDescent="0.25">
      <c r="A142" s="27" t="s">
        <v>146</v>
      </c>
      <c r="B142" s="68" t="s">
        <v>638</v>
      </c>
      <c r="C142" s="23" t="s">
        <v>33</v>
      </c>
      <c r="D142" s="24" t="s">
        <v>147</v>
      </c>
      <c r="E142" s="25" t="s">
        <v>470</v>
      </c>
      <c r="F142" s="75">
        <v>52918800</v>
      </c>
      <c r="G142" s="75">
        <v>0</v>
      </c>
      <c r="H142" s="75">
        <v>0</v>
      </c>
      <c r="I142" s="75">
        <v>0</v>
      </c>
      <c r="J142" s="75">
        <v>0</v>
      </c>
      <c r="K142" s="75">
        <v>52918800</v>
      </c>
      <c r="L142" s="75">
        <v>0</v>
      </c>
      <c r="M142" s="4">
        <f t="shared" si="38"/>
        <v>0</v>
      </c>
    </row>
    <row r="143" spans="1:13" ht="15" x14ac:dyDescent="0.25">
      <c r="A143" s="14" t="s">
        <v>149</v>
      </c>
      <c r="B143" s="15"/>
      <c r="C143" s="16"/>
      <c r="D143" s="50" t="s">
        <v>150</v>
      </c>
      <c r="E143" s="55"/>
      <c r="F143" s="73">
        <f>SUBTOTAL(9,F144:F146)</f>
        <v>13621118602</v>
      </c>
      <c r="G143" s="85">
        <f t="shared" ref="G143:L143" si="49">SUBTOTAL(9,G144:G146)</f>
        <v>0</v>
      </c>
      <c r="H143" s="85">
        <f t="shared" si="49"/>
        <v>0</v>
      </c>
      <c r="I143" s="85">
        <f t="shared" si="49"/>
        <v>0</v>
      </c>
      <c r="J143" s="85">
        <f t="shared" si="49"/>
        <v>0</v>
      </c>
      <c r="K143" s="85">
        <f t="shared" si="49"/>
        <v>13621118602</v>
      </c>
      <c r="L143" s="85">
        <f t="shared" si="49"/>
        <v>4737732809</v>
      </c>
      <c r="M143" s="13">
        <f t="shared" si="38"/>
        <v>0.34782259426948642</v>
      </c>
    </row>
    <row r="144" spans="1:13" ht="15" x14ac:dyDescent="0.25">
      <c r="A144" s="17" t="s">
        <v>151</v>
      </c>
      <c r="B144" s="15"/>
      <c r="C144" s="16"/>
      <c r="D144" s="49" t="s">
        <v>152</v>
      </c>
      <c r="E144" s="55"/>
      <c r="F144" s="73">
        <f>SUBTOTAL(9,F145:F146)</f>
        <v>13621118602</v>
      </c>
      <c r="G144" s="88">
        <f t="shared" ref="G144:L144" si="50">SUBTOTAL(9,G145:G146)</f>
        <v>0</v>
      </c>
      <c r="H144" s="88">
        <f t="shared" si="50"/>
        <v>0</v>
      </c>
      <c r="I144" s="88">
        <f t="shared" si="50"/>
        <v>0</v>
      </c>
      <c r="J144" s="88">
        <f t="shared" si="50"/>
        <v>0</v>
      </c>
      <c r="K144" s="88">
        <f t="shared" si="50"/>
        <v>13621118602</v>
      </c>
      <c r="L144" s="88">
        <f t="shared" si="50"/>
        <v>4737732809</v>
      </c>
      <c r="M144" s="13">
        <f t="shared" si="38"/>
        <v>0.34782259426948642</v>
      </c>
    </row>
    <row r="145" spans="1:13" ht="15" customHeight="1" x14ac:dyDescent="0.25">
      <c r="A145" s="21" t="s">
        <v>153</v>
      </c>
      <c r="B145" s="22" t="s">
        <v>139</v>
      </c>
      <c r="C145" s="23" t="s">
        <v>21</v>
      </c>
      <c r="D145" s="24" t="s">
        <v>154</v>
      </c>
      <c r="E145" s="25" t="s">
        <v>140</v>
      </c>
      <c r="F145" s="75">
        <v>10444753020</v>
      </c>
      <c r="G145" s="75">
        <v>0</v>
      </c>
      <c r="H145" s="75">
        <v>0</v>
      </c>
      <c r="I145" s="75">
        <v>0</v>
      </c>
      <c r="J145" s="75">
        <v>0</v>
      </c>
      <c r="K145" s="75">
        <v>10444753020</v>
      </c>
      <c r="L145" s="75">
        <v>4119598617</v>
      </c>
      <c r="M145" s="4">
        <f t="shared" si="38"/>
        <v>0.39441800194907817</v>
      </c>
    </row>
    <row r="146" spans="1:13" ht="15" customHeight="1" x14ac:dyDescent="0.25">
      <c r="A146" s="21" t="s">
        <v>155</v>
      </c>
      <c r="B146" s="22" t="s">
        <v>139</v>
      </c>
      <c r="C146" s="23" t="s">
        <v>21</v>
      </c>
      <c r="D146" s="24" t="s">
        <v>156</v>
      </c>
      <c r="E146" s="25" t="s">
        <v>140</v>
      </c>
      <c r="F146" s="75">
        <v>3176365582</v>
      </c>
      <c r="G146" s="75">
        <v>0</v>
      </c>
      <c r="H146" s="75">
        <v>0</v>
      </c>
      <c r="I146" s="75">
        <v>0</v>
      </c>
      <c r="J146" s="75">
        <v>0</v>
      </c>
      <c r="K146" s="75">
        <v>3176365582</v>
      </c>
      <c r="L146" s="75">
        <v>618134192</v>
      </c>
      <c r="M146" s="4">
        <f t="shared" si="38"/>
        <v>0.19460423431826496</v>
      </c>
    </row>
    <row r="147" spans="1:13" ht="15" customHeight="1" x14ac:dyDescent="0.25">
      <c r="A147" s="17" t="s">
        <v>157</v>
      </c>
      <c r="B147" s="15"/>
      <c r="C147" s="16"/>
      <c r="D147" s="49" t="s">
        <v>158</v>
      </c>
      <c r="E147" s="55"/>
      <c r="F147" s="73">
        <f t="shared" ref="F147:L147" si="51">SUBTOTAL(9,F148:F156)</f>
        <v>10439836457</v>
      </c>
      <c r="G147" s="86">
        <f t="shared" si="51"/>
        <v>0</v>
      </c>
      <c r="H147" s="86">
        <f t="shared" si="51"/>
        <v>0</v>
      </c>
      <c r="I147" s="86">
        <f t="shared" si="51"/>
        <v>0</v>
      </c>
      <c r="J147" s="86">
        <f t="shared" si="51"/>
        <v>0</v>
      </c>
      <c r="K147" s="86">
        <f t="shared" si="51"/>
        <v>10439836457</v>
      </c>
      <c r="L147" s="86">
        <f t="shared" si="51"/>
        <v>2013963409.9999998</v>
      </c>
      <c r="M147" s="13">
        <f t="shared" si="38"/>
        <v>0.19291139456975115</v>
      </c>
    </row>
    <row r="148" spans="1:13" ht="15" customHeight="1" x14ac:dyDescent="0.25">
      <c r="A148" s="27" t="s">
        <v>159</v>
      </c>
      <c r="B148" s="22" t="s">
        <v>661</v>
      </c>
      <c r="C148" s="23" t="s">
        <v>21</v>
      </c>
      <c r="D148" s="24" t="s">
        <v>472</v>
      </c>
      <c r="E148" s="25" t="s">
        <v>160</v>
      </c>
      <c r="F148" s="75">
        <v>159907500</v>
      </c>
      <c r="G148" s="75">
        <v>0</v>
      </c>
      <c r="H148" s="75">
        <v>0</v>
      </c>
      <c r="I148" s="75">
        <v>0</v>
      </c>
      <c r="J148" s="75">
        <v>0</v>
      </c>
      <c r="K148" s="75">
        <v>159907500</v>
      </c>
      <c r="L148" s="75">
        <v>44528929</v>
      </c>
      <c r="M148" s="4">
        <f t="shared" si="38"/>
        <v>0.2784667948657818</v>
      </c>
    </row>
    <row r="149" spans="1:13" ht="15" customHeight="1" x14ac:dyDescent="0.25">
      <c r="A149" s="27" t="s">
        <v>161</v>
      </c>
      <c r="B149" s="74" t="s">
        <v>660</v>
      </c>
      <c r="C149" s="23">
        <v>1116</v>
      </c>
      <c r="D149" s="24" t="s">
        <v>162</v>
      </c>
      <c r="E149" s="25" t="s">
        <v>125</v>
      </c>
      <c r="F149" s="75">
        <v>3350416486</v>
      </c>
      <c r="G149" s="75">
        <v>0</v>
      </c>
      <c r="H149" s="75">
        <v>0</v>
      </c>
      <c r="I149" s="75">
        <v>0</v>
      </c>
      <c r="J149" s="75">
        <v>0</v>
      </c>
      <c r="K149" s="75">
        <v>3350416486</v>
      </c>
      <c r="L149" s="75">
        <v>1145930344</v>
      </c>
      <c r="M149" s="4">
        <f t="shared" si="38"/>
        <v>0.34202623727180409</v>
      </c>
    </row>
    <row r="150" spans="1:13" s="7" customFormat="1" ht="15" customHeight="1" x14ac:dyDescent="0.25">
      <c r="A150" s="62" t="s">
        <v>163</v>
      </c>
      <c r="B150" s="28" t="s">
        <v>643</v>
      </c>
      <c r="C150" s="29" t="s">
        <v>21</v>
      </c>
      <c r="D150" s="51" t="s">
        <v>164</v>
      </c>
      <c r="E150" s="57" t="s">
        <v>23</v>
      </c>
      <c r="F150" s="75">
        <v>1007072352</v>
      </c>
      <c r="G150" s="75">
        <v>0</v>
      </c>
      <c r="H150" s="75">
        <v>0</v>
      </c>
      <c r="I150" s="75">
        <v>0</v>
      </c>
      <c r="J150" s="75">
        <v>0</v>
      </c>
      <c r="K150" s="75">
        <v>1007072352</v>
      </c>
      <c r="L150" s="75">
        <v>279321156.18000001</v>
      </c>
      <c r="M150" s="6">
        <f t="shared" si="38"/>
        <v>0.27735957165866071</v>
      </c>
    </row>
    <row r="151" spans="1:13" s="64" customFormat="1" ht="15" customHeight="1" x14ac:dyDescent="0.25">
      <c r="A151" s="63" t="s">
        <v>163</v>
      </c>
      <c r="B151" s="28" t="s">
        <v>26</v>
      </c>
      <c r="C151" s="29" t="s">
        <v>21</v>
      </c>
      <c r="D151" s="51" t="s">
        <v>164</v>
      </c>
      <c r="E151" s="51" t="s">
        <v>27</v>
      </c>
      <c r="F151" s="75">
        <v>10172448</v>
      </c>
      <c r="G151" s="75">
        <v>0</v>
      </c>
      <c r="H151" s="75">
        <v>0</v>
      </c>
      <c r="I151" s="75">
        <v>0</v>
      </c>
      <c r="J151" s="75">
        <v>0</v>
      </c>
      <c r="K151" s="75">
        <v>10172448</v>
      </c>
      <c r="L151" s="75">
        <v>2821425.82</v>
      </c>
      <c r="M151" s="6">
        <f t="shared" si="38"/>
        <v>0.27735957165866071</v>
      </c>
    </row>
    <row r="152" spans="1:13" ht="17.25" customHeight="1" x14ac:dyDescent="0.25">
      <c r="A152" s="21" t="s">
        <v>165</v>
      </c>
      <c r="B152" s="22" t="s">
        <v>643</v>
      </c>
      <c r="C152" s="23" t="s">
        <v>21</v>
      </c>
      <c r="D152" s="24" t="s">
        <v>473</v>
      </c>
      <c r="E152" s="25" t="s">
        <v>23</v>
      </c>
      <c r="F152" s="75">
        <v>4939222860</v>
      </c>
      <c r="G152" s="75">
        <v>0</v>
      </c>
      <c r="H152" s="75">
        <v>0</v>
      </c>
      <c r="I152" s="75">
        <v>0</v>
      </c>
      <c r="J152" s="75">
        <v>0</v>
      </c>
      <c r="K152" s="75">
        <v>4939222860</v>
      </c>
      <c r="L152" s="75">
        <v>323792059.13999999</v>
      </c>
      <c r="M152" s="4">
        <f t="shared" si="38"/>
        <v>6.5555264121044329E-2</v>
      </c>
    </row>
    <row r="153" spans="1:13" ht="28.5" customHeight="1" x14ac:dyDescent="0.25">
      <c r="A153" s="21" t="s">
        <v>165</v>
      </c>
      <c r="B153" s="22" t="s">
        <v>662</v>
      </c>
      <c r="C153" s="23" t="s">
        <v>21</v>
      </c>
      <c r="D153" s="24" t="s">
        <v>473</v>
      </c>
      <c r="E153" s="25" t="s">
        <v>855</v>
      </c>
      <c r="F153" s="75">
        <v>426420000</v>
      </c>
      <c r="G153" s="75">
        <v>0</v>
      </c>
      <c r="H153" s="75">
        <v>0</v>
      </c>
      <c r="I153" s="75">
        <v>0</v>
      </c>
      <c r="J153" s="75">
        <v>0</v>
      </c>
      <c r="K153" s="75">
        <v>426420000</v>
      </c>
      <c r="L153" s="75">
        <v>92707000</v>
      </c>
      <c r="M153" s="4">
        <f t="shared" si="38"/>
        <v>0.21740772008817597</v>
      </c>
    </row>
    <row r="154" spans="1:13" ht="39" customHeight="1" x14ac:dyDescent="0.25">
      <c r="A154" s="21" t="s">
        <v>165</v>
      </c>
      <c r="B154" s="22" t="s">
        <v>166</v>
      </c>
      <c r="C154" s="23" t="s">
        <v>21</v>
      </c>
      <c r="D154" s="24" t="s">
        <v>473</v>
      </c>
      <c r="E154" s="25" t="s">
        <v>856</v>
      </c>
      <c r="F154" s="75">
        <v>496733671</v>
      </c>
      <c r="G154" s="75">
        <v>0</v>
      </c>
      <c r="H154" s="75">
        <v>0</v>
      </c>
      <c r="I154" s="75">
        <v>0</v>
      </c>
      <c r="J154" s="75">
        <v>0</v>
      </c>
      <c r="K154" s="75">
        <v>496733671</v>
      </c>
      <c r="L154" s="75">
        <v>0</v>
      </c>
      <c r="M154" s="4">
        <f t="shared" si="38"/>
        <v>0</v>
      </c>
    </row>
    <row r="155" spans="1:13" ht="45" x14ac:dyDescent="0.25">
      <c r="A155" s="21" t="s">
        <v>165</v>
      </c>
      <c r="B155" s="22" t="s">
        <v>26</v>
      </c>
      <c r="C155" s="23" t="s">
        <v>21</v>
      </c>
      <c r="D155" s="24" t="s">
        <v>473</v>
      </c>
      <c r="E155" s="25" t="s">
        <v>27</v>
      </c>
      <c r="F155" s="75">
        <v>49891140</v>
      </c>
      <c r="G155" s="75">
        <v>0</v>
      </c>
      <c r="H155" s="75">
        <v>0</v>
      </c>
      <c r="I155" s="75">
        <v>0</v>
      </c>
      <c r="J155" s="75">
        <v>0</v>
      </c>
      <c r="K155" s="75">
        <v>49891140</v>
      </c>
      <c r="L155" s="75">
        <v>3270626.86</v>
      </c>
      <c r="M155" s="4">
        <f>+IF(ISNUMBER(L155/K155)=TRUE,L155/K155,"")</f>
        <v>6.5555264121044329E-2</v>
      </c>
    </row>
    <row r="156" spans="1:13" ht="45" x14ac:dyDescent="0.25">
      <c r="A156" s="21" t="s">
        <v>165</v>
      </c>
      <c r="B156" s="74" t="s">
        <v>660</v>
      </c>
      <c r="C156" s="23" t="s">
        <v>33</v>
      </c>
      <c r="D156" s="24" t="s">
        <v>473</v>
      </c>
      <c r="E156" s="25" t="s">
        <v>125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121591869</v>
      </c>
      <c r="M156" s="4" t="str">
        <f t="shared" ref="M156" si="52">+IF(ISNUMBER(L156/K156)=TRUE,L156/K156,"")</f>
        <v/>
      </c>
    </row>
    <row r="157" spans="1:13" ht="15" x14ac:dyDescent="0.25">
      <c r="A157" s="14" t="s">
        <v>167</v>
      </c>
      <c r="B157" s="15"/>
      <c r="C157" s="16"/>
      <c r="D157" s="50" t="s">
        <v>168</v>
      </c>
      <c r="E157" s="55"/>
      <c r="F157" s="73">
        <f>SUBTOTAL(9,F158:F160)</f>
        <v>579251400</v>
      </c>
      <c r="G157" s="86">
        <f t="shared" ref="G157:L157" si="53">SUBTOTAL(9,G158:G160)</f>
        <v>0</v>
      </c>
      <c r="H157" s="86">
        <f t="shared" si="53"/>
        <v>0</v>
      </c>
      <c r="I157" s="86">
        <f t="shared" si="53"/>
        <v>0</v>
      </c>
      <c r="J157" s="86">
        <f t="shared" si="53"/>
        <v>0</v>
      </c>
      <c r="K157" s="86">
        <f t="shared" si="53"/>
        <v>579251400</v>
      </c>
      <c r="L157" s="86">
        <f t="shared" si="53"/>
        <v>170186733</v>
      </c>
      <c r="M157" s="13">
        <f t="shared" si="38"/>
        <v>0.29380461229787275</v>
      </c>
    </row>
    <row r="158" spans="1:13" ht="15" x14ac:dyDescent="0.25">
      <c r="A158" s="21" t="s">
        <v>169</v>
      </c>
      <c r="B158" s="22" t="s">
        <v>643</v>
      </c>
      <c r="C158" s="23" t="s">
        <v>21</v>
      </c>
      <c r="D158" s="24" t="s">
        <v>170</v>
      </c>
      <c r="E158" s="25" t="s">
        <v>23</v>
      </c>
      <c r="F158" s="75">
        <v>573458886</v>
      </c>
      <c r="G158" s="75">
        <v>0</v>
      </c>
      <c r="H158" s="75">
        <v>0</v>
      </c>
      <c r="I158" s="75">
        <v>0</v>
      </c>
      <c r="J158" s="75">
        <v>0</v>
      </c>
      <c r="K158" s="75">
        <v>573458886</v>
      </c>
      <c r="L158" s="75">
        <v>166232275.11000001</v>
      </c>
      <c r="M158" s="4">
        <f t="shared" si="38"/>
        <v>0.28987653547319869</v>
      </c>
    </row>
    <row r="159" spans="1:13" ht="15" x14ac:dyDescent="0.25">
      <c r="A159" s="21" t="s">
        <v>169</v>
      </c>
      <c r="B159" s="22" t="s">
        <v>643</v>
      </c>
      <c r="C159" s="23" t="s">
        <v>98</v>
      </c>
      <c r="D159" s="24" t="s">
        <v>170</v>
      </c>
      <c r="E159" s="25" t="s">
        <v>23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2275344</v>
      </c>
      <c r="M159" s="4" t="str">
        <f t="shared" si="38"/>
        <v/>
      </c>
    </row>
    <row r="160" spans="1:13" ht="30" x14ac:dyDescent="0.25">
      <c r="A160" s="21" t="s">
        <v>169</v>
      </c>
      <c r="B160" s="22" t="s">
        <v>26</v>
      </c>
      <c r="C160" s="23" t="s">
        <v>21</v>
      </c>
      <c r="D160" s="24" t="s">
        <v>170</v>
      </c>
      <c r="E160" s="25" t="s">
        <v>27</v>
      </c>
      <c r="F160" s="75">
        <v>5792514</v>
      </c>
      <c r="G160" s="75">
        <v>0</v>
      </c>
      <c r="H160" s="75">
        <v>0</v>
      </c>
      <c r="I160" s="75">
        <v>0</v>
      </c>
      <c r="J160" s="75">
        <v>0</v>
      </c>
      <c r="K160" s="75">
        <v>5792514</v>
      </c>
      <c r="L160" s="75">
        <v>1679113.89</v>
      </c>
      <c r="M160" s="4">
        <f>+IF(ISNUMBER(L160/K160)=TRUE,L160/K160,"")</f>
        <v>0.28987653547319869</v>
      </c>
    </row>
    <row r="161" spans="1:13" ht="15" x14ac:dyDescent="0.25">
      <c r="A161" s="41" t="s">
        <v>171</v>
      </c>
      <c r="B161" s="42"/>
      <c r="C161" s="43"/>
      <c r="D161" s="120" t="s">
        <v>172</v>
      </c>
      <c r="E161" s="58"/>
      <c r="F161" s="116">
        <f t="shared" ref="F161" si="54">SUBTOTAL(9,F162:F233)</f>
        <v>1132747776226</v>
      </c>
      <c r="G161" s="116">
        <f t="shared" ref="G161" si="55">SUBTOTAL(9,G162:G233)</f>
        <v>0</v>
      </c>
      <c r="H161" s="116">
        <f t="shared" ref="H161" si="56">SUBTOTAL(9,H162:H233)</f>
        <v>17025520970</v>
      </c>
      <c r="I161" s="116">
        <f t="shared" ref="I161" si="57">SUBTOTAL(9,I162:I233)</f>
        <v>0</v>
      </c>
      <c r="J161" s="116">
        <f t="shared" ref="J161" si="58">SUBTOTAL(9,J162:J233)</f>
        <v>0</v>
      </c>
      <c r="K161" s="116">
        <f t="shared" ref="K161" si="59">SUBTOTAL(9,K162:K233)</f>
        <v>1149773297196</v>
      </c>
      <c r="L161" s="116">
        <f t="shared" ref="L161" si="60">SUBTOTAL(9,L162:L233)</f>
        <v>298487556366</v>
      </c>
      <c r="M161" s="19">
        <f t="shared" ref="M161:M215" si="61">+IF(ISNUMBER(L161/K161)=TRUE,L161/K161,"")</f>
        <v>0.25960557363258829</v>
      </c>
    </row>
    <row r="162" spans="1:13" ht="31.5" customHeight="1" x14ac:dyDescent="0.25">
      <c r="A162" s="44" t="s">
        <v>173</v>
      </c>
      <c r="B162" s="42"/>
      <c r="C162" s="43"/>
      <c r="D162" s="120" t="s">
        <v>474</v>
      </c>
      <c r="E162" s="58"/>
      <c r="F162" s="116">
        <f t="shared" ref="F162" si="62">SUBTOTAL(9,F163:F169)</f>
        <v>9371301357</v>
      </c>
      <c r="G162" s="116">
        <f t="shared" ref="G162" si="63">SUBTOTAL(9,G163:G169)</f>
        <v>0</v>
      </c>
      <c r="H162" s="116">
        <f t="shared" ref="H162" si="64">SUBTOTAL(9,H163:H169)</f>
        <v>0</v>
      </c>
      <c r="I162" s="116">
        <f t="shared" ref="I162" si="65">SUBTOTAL(9,I163:I169)</f>
        <v>0</v>
      </c>
      <c r="J162" s="116">
        <f t="shared" ref="J162" si="66">SUBTOTAL(9,J163:J169)</f>
        <v>0</v>
      </c>
      <c r="K162" s="116">
        <f t="shared" ref="K162:L162" si="67">SUBTOTAL(9,K163:K169)</f>
        <v>9371301357</v>
      </c>
      <c r="L162" s="116">
        <f t="shared" si="67"/>
        <v>765129573</v>
      </c>
      <c r="M162" s="19">
        <f t="shared" si="61"/>
        <v>8.1646032269411306E-2</v>
      </c>
    </row>
    <row r="163" spans="1:13" ht="15" x14ac:dyDescent="0.25">
      <c r="A163" s="44" t="s">
        <v>174</v>
      </c>
      <c r="B163" s="42"/>
      <c r="C163" s="43"/>
      <c r="D163" s="120" t="s">
        <v>175</v>
      </c>
      <c r="E163" s="58"/>
      <c r="F163" s="116">
        <f t="shared" ref="F163:L163" si="68">SUBTOTAL(9,F164:F166)</f>
        <v>3900000000</v>
      </c>
      <c r="G163" s="18">
        <f t="shared" si="68"/>
        <v>0</v>
      </c>
      <c r="H163" s="18">
        <f t="shared" si="68"/>
        <v>0</v>
      </c>
      <c r="I163" s="18">
        <f t="shared" si="68"/>
        <v>0</v>
      </c>
      <c r="J163" s="18">
        <f t="shared" si="68"/>
        <v>0</v>
      </c>
      <c r="K163" s="18">
        <f t="shared" si="68"/>
        <v>3900000000</v>
      </c>
      <c r="L163" s="18">
        <f t="shared" si="68"/>
        <v>478167471</v>
      </c>
      <c r="M163" s="19">
        <f t="shared" si="61"/>
        <v>0.12260704384615384</v>
      </c>
    </row>
    <row r="164" spans="1:13" ht="48.75" customHeight="1" x14ac:dyDescent="0.25">
      <c r="A164" s="27" t="s">
        <v>177</v>
      </c>
      <c r="B164" s="22" t="s">
        <v>663</v>
      </c>
      <c r="C164" s="23">
        <v>1114</v>
      </c>
      <c r="D164" s="24" t="s">
        <v>178</v>
      </c>
      <c r="E164" s="25" t="s">
        <v>176</v>
      </c>
      <c r="F164" s="75">
        <v>2300000000</v>
      </c>
      <c r="G164" s="92"/>
      <c r="H164" s="9"/>
      <c r="I164" s="9"/>
      <c r="J164" s="3"/>
      <c r="K164" s="92">
        <v>2300000000</v>
      </c>
      <c r="L164" s="92">
        <v>447859469</v>
      </c>
      <c r="M164" s="4">
        <f t="shared" si="61"/>
        <v>0.19472150826086956</v>
      </c>
    </row>
    <row r="165" spans="1:13" ht="26.25" customHeight="1" x14ac:dyDescent="0.25">
      <c r="A165" s="27" t="s">
        <v>179</v>
      </c>
      <c r="B165" s="22" t="s">
        <v>663</v>
      </c>
      <c r="C165" s="23">
        <v>1114</v>
      </c>
      <c r="D165" s="24" t="s">
        <v>180</v>
      </c>
      <c r="E165" s="25" t="s">
        <v>176</v>
      </c>
      <c r="F165" s="75">
        <v>950000000</v>
      </c>
      <c r="G165" s="92"/>
      <c r="H165" s="9"/>
      <c r="I165" s="9"/>
      <c r="J165" s="3"/>
      <c r="K165" s="92">
        <v>950000000</v>
      </c>
      <c r="L165" s="92"/>
      <c r="M165" s="4">
        <f t="shared" si="61"/>
        <v>0</v>
      </c>
    </row>
    <row r="166" spans="1:13" ht="30" x14ac:dyDescent="0.25">
      <c r="A166" s="27" t="s">
        <v>181</v>
      </c>
      <c r="B166" s="22" t="s">
        <v>663</v>
      </c>
      <c r="C166" s="23">
        <v>1114</v>
      </c>
      <c r="D166" s="24" t="s">
        <v>475</v>
      </c>
      <c r="E166" s="25" t="s">
        <v>176</v>
      </c>
      <c r="F166" s="75">
        <v>650000000</v>
      </c>
      <c r="G166" s="92"/>
      <c r="H166" s="9"/>
      <c r="I166" s="9"/>
      <c r="J166" s="3"/>
      <c r="K166" s="92">
        <v>650000000</v>
      </c>
      <c r="L166" s="92">
        <v>30308002</v>
      </c>
      <c r="M166" s="4">
        <f t="shared" si="61"/>
        <v>4.6627695384615385E-2</v>
      </c>
    </row>
    <row r="167" spans="1:13" ht="15" x14ac:dyDescent="0.25">
      <c r="A167" s="17" t="s">
        <v>182</v>
      </c>
      <c r="B167" s="15"/>
      <c r="C167" s="16"/>
      <c r="D167" s="49" t="s">
        <v>183</v>
      </c>
      <c r="E167" s="93"/>
      <c r="F167" s="73">
        <f t="shared" ref="F167:L167" si="69">SUBTOTAL(9,F168:F169)</f>
        <v>5471301357</v>
      </c>
      <c r="G167" s="86">
        <f t="shared" si="69"/>
        <v>0</v>
      </c>
      <c r="H167" s="86">
        <f t="shared" si="69"/>
        <v>0</v>
      </c>
      <c r="I167" s="86">
        <f t="shared" si="69"/>
        <v>0</v>
      </c>
      <c r="J167" s="86">
        <f t="shared" si="69"/>
        <v>0</v>
      </c>
      <c r="K167" s="86">
        <f t="shared" si="69"/>
        <v>5471301357</v>
      </c>
      <c r="L167" s="86">
        <f t="shared" si="69"/>
        <v>286962102</v>
      </c>
      <c r="M167" s="13">
        <f t="shared" si="61"/>
        <v>5.2448601032158426E-2</v>
      </c>
    </row>
    <row r="168" spans="1:13" ht="15" customHeight="1" x14ac:dyDescent="0.25">
      <c r="A168" s="27" t="s">
        <v>182</v>
      </c>
      <c r="B168" s="30" t="s">
        <v>184</v>
      </c>
      <c r="C168" s="23" t="s">
        <v>21</v>
      </c>
      <c r="D168" s="24" t="s">
        <v>183</v>
      </c>
      <c r="E168" s="25" t="s">
        <v>185</v>
      </c>
      <c r="F168" s="77">
        <v>5471301357</v>
      </c>
      <c r="G168" s="75">
        <v>0</v>
      </c>
      <c r="H168" s="75">
        <v>0</v>
      </c>
      <c r="I168" s="75">
        <v>0</v>
      </c>
      <c r="J168" s="75">
        <v>0</v>
      </c>
      <c r="K168" s="75">
        <v>5471301357</v>
      </c>
      <c r="L168" s="75">
        <v>269696341</v>
      </c>
      <c r="M168" s="4">
        <f t="shared" si="61"/>
        <v>4.9292905545213601E-2</v>
      </c>
    </row>
    <row r="169" spans="1:13" ht="15" customHeight="1" x14ac:dyDescent="0.25">
      <c r="A169" s="27" t="s">
        <v>182</v>
      </c>
      <c r="B169" s="74" t="s">
        <v>377</v>
      </c>
      <c r="C169" s="23">
        <v>1116</v>
      </c>
      <c r="D169" s="24" t="s">
        <v>183</v>
      </c>
      <c r="E169" s="25" t="s">
        <v>185</v>
      </c>
      <c r="F169" s="77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0</v>
      </c>
      <c r="L169" s="75">
        <v>17265761</v>
      </c>
      <c r="M169" s="4" t="str">
        <f t="shared" si="61"/>
        <v/>
      </c>
    </row>
    <row r="170" spans="1:13" ht="15" x14ac:dyDescent="0.25">
      <c r="A170" s="14" t="s">
        <v>186</v>
      </c>
      <c r="B170" s="15"/>
      <c r="C170" s="16"/>
      <c r="D170" s="50" t="s">
        <v>187</v>
      </c>
      <c r="E170" s="55"/>
      <c r="F170" s="94">
        <f t="shared" ref="F170:L170" si="70">SUBTOTAL(9,F171:F233)</f>
        <v>1123376474869</v>
      </c>
      <c r="G170" s="20">
        <f t="shared" si="70"/>
        <v>0</v>
      </c>
      <c r="H170" s="20">
        <f t="shared" si="70"/>
        <v>17025520970</v>
      </c>
      <c r="I170" s="20">
        <f t="shared" si="70"/>
        <v>0</v>
      </c>
      <c r="J170" s="20">
        <f t="shared" si="70"/>
        <v>0</v>
      </c>
      <c r="K170" s="20">
        <f t="shared" si="70"/>
        <v>1140401995839</v>
      </c>
      <c r="L170" s="20">
        <f t="shared" si="70"/>
        <v>297722426793</v>
      </c>
      <c r="M170" s="13">
        <f t="shared" si="61"/>
        <v>0.26106796364729612</v>
      </c>
    </row>
    <row r="171" spans="1:13" ht="15" x14ac:dyDescent="0.25">
      <c r="A171" s="14" t="s">
        <v>188</v>
      </c>
      <c r="B171" s="15"/>
      <c r="C171" s="16"/>
      <c r="D171" s="50" t="s">
        <v>189</v>
      </c>
      <c r="E171" s="91"/>
      <c r="F171" s="73">
        <f t="shared" ref="F171:L171" si="71">SUBTOTAL(9,F172:F229)</f>
        <v>1123376474869</v>
      </c>
      <c r="G171" s="85">
        <f t="shared" si="71"/>
        <v>0</v>
      </c>
      <c r="H171" s="85">
        <f t="shared" si="71"/>
        <v>17025520970</v>
      </c>
      <c r="I171" s="85">
        <f t="shared" si="71"/>
        <v>0</v>
      </c>
      <c r="J171" s="85">
        <f t="shared" si="71"/>
        <v>0</v>
      </c>
      <c r="K171" s="85">
        <f t="shared" si="71"/>
        <v>1140401995839</v>
      </c>
      <c r="L171" s="85">
        <f t="shared" si="71"/>
        <v>297357419531</v>
      </c>
      <c r="M171" s="13">
        <f t="shared" si="61"/>
        <v>0.26074789470377285</v>
      </c>
    </row>
    <row r="172" spans="1:13" ht="30" x14ac:dyDescent="0.25">
      <c r="A172" s="14" t="s">
        <v>190</v>
      </c>
      <c r="B172" s="15"/>
      <c r="C172" s="16"/>
      <c r="D172" s="26" t="s">
        <v>476</v>
      </c>
      <c r="E172" s="55"/>
      <c r="F172" s="73">
        <f>SUBTOTAL(9,F173:F207)</f>
        <v>1063780874806</v>
      </c>
      <c r="G172" s="20">
        <f t="shared" ref="G172:L172" si="72">SUBTOTAL(9,G173:G207)</f>
        <v>0</v>
      </c>
      <c r="H172" s="20">
        <f t="shared" si="72"/>
        <v>16517041239</v>
      </c>
      <c r="I172" s="20">
        <f t="shared" si="72"/>
        <v>0</v>
      </c>
      <c r="J172" s="20">
        <f t="shared" si="72"/>
        <v>0</v>
      </c>
      <c r="K172" s="20">
        <f t="shared" si="72"/>
        <v>1080297916045</v>
      </c>
      <c r="L172" s="20">
        <f t="shared" si="72"/>
        <v>242966973255</v>
      </c>
      <c r="M172" s="13">
        <f t="shared" si="61"/>
        <v>0.22490737938707564</v>
      </c>
    </row>
    <row r="173" spans="1:13" ht="30" x14ac:dyDescent="0.25">
      <c r="A173" s="14" t="s">
        <v>191</v>
      </c>
      <c r="B173" s="15"/>
      <c r="C173" s="16"/>
      <c r="D173" s="26" t="s">
        <v>477</v>
      </c>
      <c r="E173" s="55"/>
      <c r="F173" s="73">
        <f>SUBTOTAL(9,F174:F177)</f>
        <v>854499383464</v>
      </c>
      <c r="G173" s="20">
        <f t="shared" ref="G173:L173" si="73">SUBTOTAL(9,G174:G177)</f>
        <v>0</v>
      </c>
      <c r="H173" s="20">
        <f t="shared" si="73"/>
        <v>0</v>
      </c>
      <c r="I173" s="20">
        <f t="shared" si="73"/>
        <v>0</v>
      </c>
      <c r="J173" s="20">
        <f t="shared" si="73"/>
        <v>0</v>
      </c>
      <c r="K173" s="20">
        <f t="shared" si="73"/>
        <v>854499383464</v>
      </c>
      <c r="L173" s="20">
        <f t="shared" si="73"/>
        <v>213828037280</v>
      </c>
      <c r="M173" s="13">
        <f t="shared" si="61"/>
        <v>0.25023779000656066</v>
      </c>
    </row>
    <row r="174" spans="1:13" ht="30" x14ac:dyDescent="0.25">
      <c r="A174" s="14" t="s">
        <v>192</v>
      </c>
      <c r="B174" s="15"/>
      <c r="C174" s="16"/>
      <c r="D174" s="26" t="s">
        <v>397</v>
      </c>
      <c r="E174" s="93"/>
      <c r="F174" s="73">
        <f>SUBTOTAL(9,F175:F177)</f>
        <v>854499383464</v>
      </c>
      <c r="G174" s="88">
        <f t="shared" ref="G174:L174" si="74">SUBTOTAL(9,G175:G177)</f>
        <v>0</v>
      </c>
      <c r="H174" s="88">
        <f t="shared" si="74"/>
        <v>0</v>
      </c>
      <c r="I174" s="88">
        <f t="shared" si="74"/>
        <v>0</v>
      </c>
      <c r="J174" s="88">
        <f t="shared" si="74"/>
        <v>0</v>
      </c>
      <c r="K174" s="88">
        <f t="shared" si="74"/>
        <v>854499383464</v>
      </c>
      <c r="L174" s="88">
        <f t="shared" si="74"/>
        <v>213828037280</v>
      </c>
      <c r="M174" s="13">
        <f t="shared" si="61"/>
        <v>0.25023779000656066</v>
      </c>
    </row>
    <row r="175" spans="1:13" ht="30" x14ac:dyDescent="0.25">
      <c r="A175" s="27" t="s">
        <v>192</v>
      </c>
      <c r="B175" s="22" t="s">
        <v>193</v>
      </c>
      <c r="C175" s="23" t="s">
        <v>21</v>
      </c>
      <c r="D175" s="24" t="s">
        <v>397</v>
      </c>
      <c r="E175" s="25" t="s">
        <v>398</v>
      </c>
      <c r="F175" s="75">
        <v>693358663464</v>
      </c>
      <c r="G175" s="75">
        <v>0</v>
      </c>
      <c r="H175" s="75">
        <v>0</v>
      </c>
      <c r="I175" s="75">
        <v>0</v>
      </c>
      <c r="J175" s="75">
        <v>0</v>
      </c>
      <c r="K175" s="75">
        <v>693358663464</v>
      </c>
      <c r="L175" s="75">
        <v>206187269888</v>
      </c>
      <c r="M175" s="4">
        <f t="shared" si="61"/>
        <v>0.29737462117786817</v>
      </c>
    </row>
    <row r="176" spans="1:13" ht="30" x14ac:dyDescent="0.25">
      <c r="A176" s="27" t="s">
        <v>192</v>
      </c>
      <c r="B176" s="22" t="s">
        <v>194</v>
      </c>
      <c r="C176" s="23" t="s">
        <v>21</v>
      </c>
      <c r="D176" s="24" t="s">
        <v>397</v>
      </c>
      <c r="E176" s="25" t="s">
        <v>398</v>
      </c>
      <c r="F176" s="75">
        <v>127275200000</v>
      </c>
      <c r="G176" s="75">
        <v>0</v>
      </c>
      <c r="H176" s="75">
        <v>0</v>
      </c>
      <c r="I176" s="75">
        <v>0</v>
      </c>
      <c r="J176" s="75">
        <v>0</v>
      </c>
      <c r="K176" s="75">
        <v>127275200000</v>
      </c>
      <c r="L176" s="75">
        <v>0</v>
      </c>
      <c r="M176" s="4">
        <f t="shared" si="61"/>
        <v>0</v>
      </c>
    </row>
    <row r="177" spans="1:13" ht="15" x14ac:dyDescent="0.25">
      <c r="A177" s="27" t="s">
        <v>195</v>
      </c>
      <c r="B177" s="22" t="s">
        <v>193</v>
      </c>
      <c r="C177" s="23" t="s">
        <v>21</v>
      </c>
      <c r="D177" s="24" t="s">
        <v>399</v>
      </c>
      <c r="E177" s="25" t="s">
        <v>398</v>
      </c>
      <c r="F177" s="75">
        <v>33865520000</v>
      </c>
      <c r="G177" s="75">
        <v>0</v>
      </c>
      <c r="H177" s="75">
        <v>0</v>
      </c>
      <c r="I177" s="75">
        <v>0</v>
      </c>
      <c r="J177" s="75">
        <v>0</v>
      </c>
      <c r="K177" s="75">
        <v>33865520000</v>
      </c>
      <c r="L177" s="75">
        <v>7640767392</v>
      </c>
      <c r="M177" s="4">
        <f>+IF(ISNUMBER(L177/K177)=TRUE,L177/K177,"")</f>
        <v>0.22562084952482644</v>
      </c>
    </row>
    <row r="178" spans="1:13" ht="30" x14ac:dyDescent="0.25">
      <c r="A178" s="17" t="s">
        <v>196</v>
      </c>
      <c r="B178" s="15"/>
      <c r="C178" s="16"/>
      <c r="D178" s="26" t="s">
        <v>478</v>
      </c>
      <c r="E178" s="95"/>
      <c r="F178" s="73">
        <f>SUBTOTAL(9,F179:F181)</f>
        <v>174642335929</v>
      </c>
      <c r="G178" s="86">
        <f t="shared" ref="G178:L178" si="75">SUBTOTAL(9,G179:G181)</f>
        <v>0</v>
      </c>
      <c r="H178" s="86">
        <f t="shared" si="75"/>
        <v>6331764317</v>
      </c>
      <c r="I178" s="86">
        <f t="shared" si="75"/>
        <v>0</v>
      </c>
      <c r="J178" s="86">
        <f t="shared" si="75"/>
        <v>0</v>
      </c>
      <c r="K178" s="86">
        <f t="shared" si="75"/>
        <v>180974100246</v>
      </c>
      <c r="L178" s="86">
        <f t="shared" si="75"/>
        <v>26159322033</v>
      </c>
      <c r="M178" s="13">
        <f t="shared" si="61"/>
        <v>0.14454732471354387</v>
      </c>
    </row>
    <row r="179" spans="1:13" ht="15" x14ac:dyDescent="0.25">
      <c r="A179" s="21" t="s">
        <v>197</v>
      </c>
      <c r="B179" s="74" t="s">
        <v>637</v>
      </c>
      <c r="C179" s="23" t="s">
        <v>33</v>
      </c>
      <c r="D179" s="24" t="s">
        <v>400</v>
      </c>
      <c r="E179" s="25" t="s">
        <v>401</v>
      </c>
      <c r="F179" s="75">
        <v>34286058544</v>
      </c>
      <c r="G179" s="75">
        <v>0</v>
      </c>
      <c r="H179" s="75">
        <v>3344490267</v>
      </c>
      <c r="I179" s="75">
        <v>0</v>
      </c>
      <c r="J179" s="75">
        <v>0</v>
      </c>
      <c r="K179" s="75">
        <v>37630548811</v>
      </c>
      <c r="L179" s="75">
        <v>9207997567</v>
      </c>
      <c r="M179" s="4">
        <f t="shared" si="61"/>
        <v>0.24469474557087401</v>
      </c>
    </row>
    <row r="180" spans="1:13" ht="51" customHeight="1" x14ac:dyDescent="0.25">
      <c r="A180" s="21" t="s">
        <v>198</v>
      </c>
      <c r="B180" s="74" t="s">
        <v>402</v>
      </c>
      <c r="C180" s="23" t="s">
        <v>33</v>
      </c>
      <c r="D180" s="24" t="s">
        <v>479</v>
      </c>
      <c r="E180" s="25" t="s">
        <v>403</v>
      </c>
      <c r="F180" s="75">
        <v>122707237385</v>
      </c>
      <c r="G180" s="75">
        <v>0</v>
      </c>
      <c r="H180" s="75">
        <v>2987274050</v>
      </c>
      <c r="I180" s="75">
        <v>0</v>
      </c>
      <c r="J180" s="75">
        <v>0</v>
      </c>
      <c r="K180" s="75">
        <v>125694511435</v>
      </c>
      <c r="L180" s="75">
        <v>16951324466</v>
      </c>
      <c r="M180" s="4">
        <f t="shared" si="61"/>
        <v>0.13486129404119593</v>
      </c>
    </row>
    <row r="181" spans="1:13" ht="49.5" customHeight="1" x14ac:dyDescent="0.25">
      <c r="A181" s="21" t="s">
        <v>199</v>
      </c>
      <c r="B181" s="31" t="s">
        <v>506</v>
      </c>
      <c r="C181" s="23" t="s">
        <v>33</v>
      </c>
      <c r="D181" s="24" t="s">
        <v>480</v>
      </c>
      <c r="E181" s="25" t="s">
        <v>200</v>
      </c>
      <c r="F181" s="75">
        <v>17649040000</v>
      </c>
      <c r="G181" s="75">
        <v>0</v>
      </c>
      <c r="H181" s="75">
        <v>0</v>
      </c>
      <c r="I181" s="75">
        <v>0</v>
      </c>
      <c r="J181" s="75">
        <v>0</v>
      </c>
      <c r="K181" s="75">
        <v>17649040000</v>
      </c>
      <c r="L181" s="75">
        <v>0</v>
      </c>
      <c r="M181" s="4">
        <f t="shared" si="61"/>
        <v>0</v>
      </c>
    </row>
    <row r="182" spans="1:13" ht="30" x14ac:dyDescent="0.25">
      <c r="A182" s="17" t="s">
        <v>201</v>
      </c>
      <c r="B182" s="15"/>
      <c r="C182" s="16"/>
      <c r="D182" s="26" t="s">
        <v>481</v>
      </c>
      <c r="E182" s="91"/>
      <c r="F182" s="115">
        <f>SUBTOTAL(9,F183:F211)</f>
        <v>34639155413</v>
      </c>
      <c r="G182" s="115">
        <f t="shared" ref="G182:L182" si="76">SUBTOTAL(9,G183:G211)</f>
        <v>0</v>
      </c>
      <c r="H182" s="115">
        <f t="shared" si="76"/>
        <v>10693756653</v>
      </c>
      <c r="I182" s="115">
        <f t="shared" si="76"/>
        <v>0</v>
      </c>
      <c r="J182" s="115">
        <f t="shared" si="76"/>
        <v>0</v>
      </c>
      <c r="K182" s="115">
        <f t="shared" si="76"/>
        <v>45332912066</v>
      </c>
      <c r="L182" s="115">
        <f t="shared" si="76"/>
        <v>2979613942</v>
      </c>
      <c r="M182" s="13">
        <f t="shared" si="61"/>
        <v>6.5727388914746804E-2</v>
      </c>
    </row>
    <row r="183" spans="1:13" s="7" customFormat="1" ht="30" x14ac:dyDescent="0.25">
      <c r="A183" s="21" t="s">
        <v>387</v>
      </c>
      <c r="B183" s="28" t="s">
        <v>388</v>
      </c>
      <c r="C183" s="29">
        <v>1114</v>
      </c>
      <c r="D183" s="24" t="s">
        <v>482</v>
      </c>
      <c r="E183" s="51" t="s">
        <v>389</v>
      </c>
      <c r="F183" s="75">
        <v>28015347391</v>
      </c>
      <c r="G183" s="75">
        <v>0</v>
      </c>
      <c r="H183" s="75">
        <v>0</v>
      </c>
      <c r="I183" s="75">
        <v>0</v>
      </c>
      <c r="J183" s="75">
        <v>0</v>
      </c>
      <c r="K183" s="75">
        <v>28015347391</v>
      </c>
      <c r="L183" s="75">
        <v>0</v>
      </c>
      <c r="M183" s="70"/>
    </row>
    <row r="184" spans="1:13" ht="45" x14ac:dyDescent="0.25">
      <c r="A184" s="21" t="s">
        <v>202</v>
      </c>
      <c r="B184" s="74" t="s">
        <v>641</v>
      </c>
      <c r="C184" s="23">
        <v>1114</v>
      </c>
      <c r="D184" s="24" t="s">
        <v>483</v>
      </c>
      <c r="E184" s="103" t="s">
        <v>404</v>
      </c>
      <c r="F184" s="75">
        <v>250000000</v>
      </c>
      <c r="G184" s="75">
        <v>0</v>
      </c>
      <c r="H184" s="75">
        <v>16939458</v>
      </c>
      <c r="I184" s="75">
        <v>0</v>
      </c>
      <c r="J184" s="75">
        <v>0</v>
      </c>
      <c r="K184" s="75">
        <v>266939458</v>
      </c>
      <c r="L184" s="75">
        <v>153308761</v>
      </c>
      <c r="M184" s="4">
        <f>+IF(ISNUMBER(L184/K184)=TRUE,L184/K184,"")</f>
        <v>0.57432034270482413</v>
      </c>
    </row>
    <row r="185" spans="1:13" ht="45" x14ac:dyDescent="0.25">
      <c r="A185" s="21" t="s">
        <v>202</v>
      </c>
      <c r="B185" s="74" t="s">
        <v>642</v>
      </c>
      <c r="C185" s="23">
        <v>1114</v>
      </c>
      <c r="D185" s="24" t="s">
        <v>483</v>
      </c>
      <c r="E185" s="103" t="s">
        <v>405</v>
      </c>
      <c r="F185" s="75">
        <v>310000000</v>
      </c>
      <c r="G185" s="75">
        <v>0</v>
      </c>
      <c r="H185" s="75">
        <v>22766720</v>
      </c>
      <c r="I185" s="75">
        <v>0</v>
      </c>
      <c r="J185" s="75">
        <v>0</v>
      </c>
      <c r="K185" s="75">
        <v>332766720</v>
      </c>
      <c r="L185" s="75">
        <v>299848191</v>
      </c>
      <c r="M185" s="4">
        <f t="shared" ref="M185:M204" si="77">+IF(ISNUMBER(L185/K185)=TRUE,L185/K185,"")</f>
        <v>0.90107625846719286</v>
      </c>
    </row>
    <row r="186" spans="1:13" ht="45" x14ac:dyDescent="0.25">
      <c r="A186" s="21" t="s">
        <v>202</v>
      </c>
      <c r="B186" s="74" t="s">
        <v>664</v>
      </c>
      <c r="C186" s="23">
        <v>1114</v>
      </c>
      <c r="D186" s="24" t="s">
        <v>483</v>
      </c>
      <c r="E186" s="103" t="s">
        <v>406</v>
      </c>
      <c r="F186" s="75">
        <v>540000000</v>
      </c>
      <c r="G186" s="75">
        <v>0</v>
      </c>
      <c r="H186" s="75">
        <v>88071604</v>
      </c>
      <c r="I186" s="75">
        <v>0</v>
      </c>
      <c r="J186" s="75">
        <v>0</v>
      </c>
      <c r="K186" s="75">
        <v>628071604</v>
      </c>
      <c r="L186" s="75">
        <v>149225888</v>
      </c>
      <c r="M186" s="4">
        <f t="shared" si="77"/>
        <v>0.23759375053676204</v>
      </c>
    </row>
    <row r="187" spans="1:13" ht="45" x14ac:dyDescent="0.25">
      <c r="A187" s="21" t="s">
        <v>202</v>
      </c>
      <c r="B187" s="74" t="s">
        <v>665</v>
      </c>
      <c r="C187" s="23">
        <v>1114</v>
      </c>
      <c r="D187" s="24" t="s">
        <v>483</v>
      </c>
      <c r="E187" s="103" t="s">
        <v>407</v>
      </c>
      <c r="F187" s="75">
        <v>670000000</v>
      </c>
      <c r="G187" s="75">
        <v>0</v>
      </c>
      <c r="H187" s="75">
        <v>34998704</v>
      </c>
      <c r="I187" s="75">
        <v>0</v>
      </c>
      <c r="J187" s="75">
        <v>0</v>
      </c>
      <c r="K187" s="75">
        <v>704998704</v>
      </c>
      <c r="L187" s="75">
        <v>170908017</v>
      </c>
      <c r="M187" s="4">
        <f t="shared" si="77"/>
        <v>0.24242316479492421</v>
      </c>
    </row>
    <row r="188" spans="1:13" ht="45" x14ac:dyDescent="0.25">
      <c r="A188" s="21" t="s">
        <v>202</v>
      </c>
      <c r="B188" s="74" t="s">
        <v>666</v>
      </c>
      <c r="C188" s="23">
        <v>1114</v>
      </c>
      <c r="D188" s="24" t="s">
        <v>483</v>
      </c>
      <c r="E188" s="103" t="s">
        <v>408</v>
      </c>
      <c r="F188" s="75">
        <v>375000000</v>
      </c>
      <c r="G188" s="75">
        <v>0</v>
      </c>
      <c r="H188" s="75">
        <v>26928608</v>
      </c>
      <c r="I188" s="75">
        <v>0</v>
      </c>
      <c r="J188" s="75">
        <v>0</v>
      </c>
      <c r="K188" s="75">
        <v>401928608</v>
      </c>
      <c r="L188" s="75">
        <v>322266838</v>
      </c>
      <c r="M188" s="4">
        <f t="shared" si="77"/>
        <v>0.8018011945046718</v>
      </c>
    </row>
    <row r="189" spans="1:13" ht="45" x14ac:dyDescent="0.25">
      <c r="A189" s="21" t="s">
        <v>202</v>
      </c>
      <c r="B189" s="74" t="s">
        <v>667</v>
      </c>
      <c r="C189" s="23">
        <v>1114</v>
      </c>
      <c r="D189" s="24" t="s">
        <v>483</v>
      </c>
      <c r="E189" s="103" t="s">
        <v>409</v>
      </c>
      <c r="F189" s="75">
        <v>1335000000</v>
      </c>
      <c r="G189" s="75">
        <v>0</v>
      </c>
      <c r="H189" s="75">
        <v>73004167</v>
      </c>
      <c r="I189" s="75">
        <v>0</v>
      </c>
      <c r="J189" s="75">
        <v>0</v>
      </c>
      <c r="K189" s="75">
        <v>1408004167</v>
      </c>
      <c r="L189" s="75">
        <v>341395547</v>
      </c>
      <c r="M189" s="4">
        <f t="shared" si="77"/>
        <v>0.24246771067972273</v>
      </c>
    </row>
    <row r="190" spans="1:13" ht="45" x14ac:dyDescent="0.25">
      <c r="A190" s="21" t="s">
        <v>202</v>
      </c>
      <c r="B190" s="74" t="s">
        <v>668</v>
      </c>
      <c r="C190" s="23">
        <v>1114</v>
      </c>
      <c r="D190" s="24" t="s">
        <v>483</v>
      </c>
      <c r="E190" s="103" t="s">
        <v>410</v>
      </c>
      <c r="F190" s="75">
        <v>455000000</v>
      </c>
      <c r="G190" s="75">
        <v>0</v>
      </c>
      <c r="H190" s="75">
        <v>0</v>
      </c>
      <c r="I190" s="75">
        <v>0</v>
      </c>
      <c r="J190" s="75">
        <v>0</v>
      </c>
      <c r="K190" s="75">
        <v>455000000</v>
      </c>
      <c r="L190" s="75">
        <v>0</v>
      </c>
      <c r="M190" s="4">
        <f t="shared" si="77"/>
        <v>0</v>
      </c>
    </row>
    <row r="191" spans="1:13" ht="45" x14ac:dyDescent="0.25">
      <c r="A191" s="21" t="s">
        <v>202</v>
      </c>
      <c r="B191" s="74" t="s">
        <v>669</v>
      </c>
      <c r="C191" s="23">
        <v>1114</v>
      </c>
      <c r="D191" s="24" t="s">
        <v>483</v>
      </c>
      <c r="E191" s="103" t="s">
        <v>411</v>
      </c>
      <c r="F191" s="75">
        <v>422500000</v>
      </c>
      <c r="G191" s="75">
        <v>0</v>
      </c>
      <c r="H191" s="75">
        <v>447652606</v>
      </c>
      <c r="I191" s="75">
        <v>0</v>
      </c>
      <c r="J191" s="75">
        <v>0</v>
      </c>
      <c r="K191" s="75">
        <v>870152606</v>
      </c>
      <c r="L191" s="75">
        <v>251313826</v>
      </c>
      <c r="M191" s="4">
        <f t="shared" si="77"/>
        <v>0.28881580571856613</v>
      </c>
    </row>
    <row r="192" spans="1:13" ht="45" x14ac:dyDescent="0.25">
      <c r="A192" s="21" t="s">
        <v>202</v>
      </c>
      <c r="B192" s="74" t="s">
        <v>670</v>
      </c>
      <c r="C192" s="23">
        <v>1114</v>
      </c>
      <c r="D192" s="24" t="s">
        <v>483</v>
      </c>
      <c r="E192" s="103" t="s">
        <v>412</v>
      </c>
      <c r="F192" s="75">
        <v>422500000</v>
      </c>
      <c r="G192" s="75">
        <v>0</v>
      </c>
      <c r="H192" s="75">
        <v>0</v>
      </c>
      <c r="I192" s="75">
        <v>0</v>
      </c>
      <c r="J192" s="75">
        <v>0</v>
      </c>
      <c r="K192" s="75">
        <v>422500000</v>
      </c>
      <c r="L192" s="75"/>
      <c r="M192" s="4">
        <f t="shared" si="77"/>
        <v>0</v>
      </c>
    </row>
    <row r="193" spans="1:13" ht="45" x14ac:dyDescent="0.25">
      <c r="A193" s="21" t="s">
        <v>202</v>
      </c>
      <c r="B193" s="74" t="s">
        <v>671</v>
      </c>
      <c r="C193" s="23">
        <v>1114</v>
      </c>
      <c r="D193" s="24" t="s">
        <v>483</v>
      </c>
      <c r="E193" s="103" t="s">
        <v>413</v>
      </c>
      <c r="F193" s="75">
        <v>90814524</v>
      </c>
      <c r="G193" s="75">
        <v>0</v>
      </c>
      <c r="H193" s="75">
        <v>3542218</v>
      </c>
      <c r="I193" s="75">
        <v>0</v>
      </c>
      <c r="J193" s="75">
        <v>0</v>
      </c>
      <c r="K193" s="75">
        <v>94356742</v>
      </c>
      <c r="L193" s="75">
        <v>7105701</v>
      </c>
      <c r="M193" s="4">
        <f t="shared" si="77"/>
        <v>7.5306765042820148E-2</v>
      </c>
    </row>
    <row r="194" spans="1:13" ht="45" x14ac:dyDescent="0.25">
      <c r="A194" s="21" t="s">
        <v>202</v>
      </c>
      <c r="B194" s="74" t="s">
        <v>672</v>
      </c>
      <c r="C194" s="23">
        <v>1114</v>
      </c>
      <c r="D194" s="24" t="s">
        <v>483</v>
      </c>
      <c r="E194" s="103" t="s">
        <v>414</v>
      </c>
      <c r="F194" s="75">
        <v>275000000</v>
      </c>
      <c r="G194" s="75">
        <v>0</v>
      </c>
      <c r="H194" s="75">
        <v>6737610</v>
      </c>
      <c r="I194" s="75">
        <v>0</v>
      </c>
      <c r="J194" s="75">
        <v>0</v>
      </c>
      <c r="K194" s="75">
        <v>281737610</v>
      </c>
      <c r="L194" s="75">
        <v>21523696</v>
      </c>
      <c r="M194" s="4">
        <f t="shared" si="77"/>
        <v>7.6396246848264238E-2</v>
      </c>
    </row>
    <row r="195" spans="1:13" ht="45" x14ac:dyDescent="0.25">
      <c r="A195" s="21" t="s">
        <v>202</v>
      </c>
      <c r="B195" s="74" t="s">
        <v>673</v>
      </c>
      <c r="C195" s="23">
        <v>1114</v>
      </c>
      <c r="D195" s="24" t="s">
        <v>483</v>
      </c>
      <c r="E195" s="103" t="s">
        <v>415</v>
      </c>
      <c r="F195" s="75">
        <v>315000000</v>
      </c>
      <c r="G195" s="75">
        <v>0</v>
      </c>
      <c r="H195" s="75">
        <v>1843284</v>
      </c>
      <c r="I195" s="75">
        <v>0</v>
      </c>
      <c r="J195" s="75">
        <v>0</v>
      </c>
      <c r="K195" s="75">
        <v>316843284</v>
      </c>
      <c r="L195" s="75">
        <v>24516094</v>
      </c>
      <c r="M195" s="4">
        <f t="shared" si="77"/>
        <v>7.7376088552345651E-2</v>
      </c>
    </row>
    <row r="196" spans="1:13" ht="45" x14ac:dyDescent="0.25">
      <c r="A196" s="21" t="s">
        <v>202</v>
      </c>
      <c r="B196" s="74" t="s">
        <v>674</v>
      </c>
      <c r="C196" s="23">
        <v>1114</v>
      </c>
      <c r="D196" s="24" t="s">
        <v>483</v>
      </c>
      <c r="E196" s="103" t="s">
        <v>416</v>
      </c>
      <c r="F196" s="75">
        <v>706000000</v>
      </c>
      <c r="G196" s="75">
        <v>0</v>
      </c>
      <c r="H196" s="75">
        <v>74332015</v>
      </c>
      <c r="I196" s="75">
        <v>0</v>
      </c>
      <c r="J196" s="75">
        <v>0</v>
      </c>
      <c r="K196" s="75">
        <v>780332015</v>
      </c>
      <c r="L196" s="75">
        <v>55280130</v>
      </c>
      <c r="M196" s="4">
        <f t="shared" si="77"/>
        <v>7.0841806996730747E-2</v>
      </c>
    </row>
    <row r="197" spans="1:13" ht="15" x14ac:dyDescent="0.25">
      <c r="A197" s="21" t="s">
        <v>202</v>
      </c>
      <c r="B197" s="74" t="s">
        <v>203</v>
      </c>
      <c r="C197" s="23">
        <v>1114</v>
      </c>
      <c r="D197" s="24"/>
      <c r="E197" s="103" t="s">
        <v>507</v>
      </c>
      <c r="F197" s="75"/>
      <c r="G197" s="75"/>
      <c r="H197" s="75">
        <v>45710780</v>
      </c>
      <c r="I197" s="75">
        <v>0</v>
      </c>
      <c r="J197" s="75">
        <v>0</v>
      </c>
      <c r="K197" s="75">
        <v>45710780</v>
      </c>
      <c r="L197" s="75">
        <v>21728689</v>
      </c>
      <c r="M197" s="4">
        <f t="shared" si="77"/>
        <v>0.47535152539510372</v>
      </c>
    </row>
    <row r="198" spans="1:13" ht="19.5" customHeight="1" x14ac:dyDescent="0.25">
      <c r="A198" s="79" t="s">
        <v>202</v>
      </c>
      <c r="B198" s="74" t="s">
        <v>204</v>
      </c>
      <c r="C198" s="80">
        <v>1114</v>
      </c>
      <c r="D198" s="24" t="s">
        <v>483</v>
      </c>
      <c r="E198" s="103" t="s">
        <v>507</v>
      </c>
      <c r="F198" s="75">
        <v>0</v>
      </c>
      <c r="G198" s="75">
        <v>0</v>
      </c>
      <c r="H198" s="75">
        <v>93415858</v>
      </c>
      <c r="I198" s="75">
        <v>0</v>
      </c>
      <c r="J198" s="75">
        <v>0</v>
      </c>
      <c r="K198" s="75">
        <v>93415858</v>
      </c>
      <c r="L198" s="75">
        <v>99357521</v>
      </c>
      <c r="M198" s="4">
        <f t="shared" si="77"/>
        <v>1.0636044364116422</v>
      </c>
    </row>
    <row r="199" spans="1:13" ht="45" x14ac:dyDescent="0.25">
      <c r="A199" s="21" t="s">
        <v>202</v>
      </c>
      <c r="B199" s="74" t="s">
        <v>205</v>
      </c>
      <c r="C199" s="23">
        <v>1114</v>
      </c>
      <c r="D199" s="24" t="s">
        <v>483</v>
      </c>
      <c r="E199" s="103" t="s">
        <v>507</v>
      </c>
      <c r="F199" s="75"/>
      <c r="G199" s="75"/>
      <c r="H199" s="75">
        <v>821076367</v>
      </c>
      <c r="I199" s="75">
        <v>0</v>
      </c>
      <c r="J199" s="75">
        <v>0</v>
      </c>
      <c r="K199" s="75">
        <v>821076367</v>
      </c>
      <c r="L199" s="75">
        <v>60044577</v>
      </c>
      <c r="M199" s="4">
        <f t="shared" si="77"/>
        <v>7.3129101522416612E-2</v>
      </c>
    </row>
    <row r="200" spans="1:13" ht="45" x14ac:dyDescent="0.25">
      <c r="A200" s="21" t="s">
        <v>202</v>
      </c>
      <c r="B200" s="74" t="s">
        <v>206</v>
      </c>
      <c r="C200" s="23">
        <v>1114</v>
      </c>
      <c r="D200" s="24" t="s">
        <v>483</v>
      </c>
      <c r="E200" s="103" t="s">
        <v>507</v>
      </c>
      <c r="F200" s="75"/>
      <c r="G200" s="75"/>
      <c r="H200" s="75">
        <v>6295816027</v>
      </c>
      <c r="I200" s="75">
        <v>0</v>
      </c>
      <c r="J200" s="75">
        <v>0</v>
      </c>
      <c r="K200" s="75">
        <v>6295816027</v>
      </c>
      <c r="L200" s="75">
        <v>479025438</v>
      </c>
      <c r="M200" s="4">
        <f t="shared" si="77"/>
        <v>7.6086314457993923E-2</v>
      </c>
    </row>
    <row r="201" spans="1:13" ht="45" x14ac:dyDescent="0.25">
      <c r="A201" s="21" t="s">
        <v>202</v>
      </c>
      <c r="B201" s="74" t="s">
        <v>207</v>
      </c>
      <c r="C201" s="23">
        <v>1114</v>
      </c>
      <c r="D201" s="24" t="s">
        <v>483</v>
      </c>
      <c r="E201" s="103" t="s">
        <v>507</v>
      </c>
      <c r="F201" s="75"/>
      <c r="G201" s="75"/>
      <c r="H201" s="75">
        <v>1372515467</v>
      </c>
      <c r="I201" s="75">
        <v>0</v>
      </c>
      <c r="J201" s="75">
        <v>0</v>
      </c>
      <c r="K201" s="75">
        <v>1372515467</v>
      </c>
      <c r="L201" s="75">
        <v>104326750</v>
      </c>
      <c r="M201" s="4">
        <f t="shared" si="77"/>
        <v>7.6011347418935865E-2</v>
      </c>
    </row>
    <row r="202" spans="1:13" ht="45" x14ac:dyDescent="0.25">
      <c r="A202" s="21" t="s">
        <v>202</v>
      </c>
      <c r="B202" s="74" t="s">
        <v>208</v>
      </c>
      <c r="C202" s="23">
        <v>1114</v>
      </c>
      <c r="D202" s="24" t="s">
        <v>483</v>
      </c>
      <c r="E202" s="103" t="s">
        <v>507</v>
      </c>
      <c r="F202" s="75"/>
      <c r="G202" s="75"/>
      <c r="H202" s="75">
        <v>66666259</v>
      </c>
      <c r="I202" s="75">
        <v>0</v>
      </c>
      <c r="J202" s="75">
        <v>0</v>
      </c>
      <c r="K202" s="75">
        <v>66666259</v>
      </c>
      <c r="L202" s="75">
        <v>18596419</v>
      </c>
      <c r="M202" s="4">
        <f t="shared" si="77"/>
        <v>0.27894799076696353</v>
      </c>
    </row>
    <row r="203" spans="1:13" ht="45" x14ac:dyDescent="0.25">
      <c r="A203" s="21" t="s">
        <v>202</v>
      </c>
      <c r="B203" s="74" t="s">
        <v>209</v>
      </c>
      <c r="C203" s="23">
        <v>1114</v>
      </c>
      <c r="D203" s="24" t="s">
        <v>483</v>
      </c>
      <c r="E203" s="103" t="s">
        <v>507</v>
      </c>
      <c r="F203" s="75"/>
      <c r="G203" s="75"/>
      <c r="H203" s="75">
        <v>497670457</v>
      </c>
      <c r="I203" s="75">
        <v>0</v>
      </c>
      <c r="J203" s="75">
        <v>0</v>
      </c>
      <c r="K203" s="75">
        <v>497670457</v>
      </c>
      <c r="L203" s="75">
        <v>385464871</v>
      </c>
      <c r="M203" s="4">
        <f t="shared" si="77"/>
        <v>0.77453838293640165</v>
      </c>
    </row>
    <row r="204" spans="1:13" ht="45" x14ac:dyDescent="0.25">
      <c r="A204" s="21" t="s">
        <v>202</v>
      </c>
      <c r="B204" s="74" t="s">
        <v>210</v>
      </c>
      <c r="C204" s="23">
        <v>1114</v>
      </c>
      <c r="D204" s="24" t="s">
        <v>483</v>
      </c>
      <c r="E204" s="103" t="s">
        <v>507</v>
      </c>
      <c r="F204" s="75"/>
      <c r="G204" s="75"/>
      <c r="H204" s="75">
        <v>191151883</v>
      </c>
      <c r="I204" s="75">
        <v>0</v>
      </c>
      <c r="J204" s="75">
        <v>0</v>
      </c>
      <c r="K204" s="75">
        <v>191151883</v>
      </c>
      <c r="L204" s="75">
        <v>14376988</v>
      </c>
      <c r="M204" s="4">
        <f t="shared" si="77"/>
        <v>7.5212379676113369E-2</v>
      </c>
    </row>
    <row r="205" spans="1:13" ht="45" x14ac:dyDescent="0.25">
      <c r="A205" s="21" t="s">
        <v>202</v>
      </c>
      <c r="B205" s="108" t="s">
        <v>211</v>
      </c>
      <c r="C205" s="23">
        <v>1114</v>
      </c>
      <c r="D205" s="24" t="s">
        <v>483</v>
      </c>
      <c r="E205" s="103" t="s">
        <v>404</v>
      </c>
      <c r="F205" s="75">
        <v>92034958</v>
      </c>
      <c r="G205" s="75">
        <v>0</v>
      </c>
      <c r="H205" s="75">
        <v>893545</v>
      </c>
      <c r="I205" s="75">
        <v>0</v>
      </c>
      <c r="J205" s="75">
        <v>0</v>
      </c>
      <c r="K205" s="75">
        <v>92928503</v>
      </c>
      <c r="L205" s="75"/>
      <c r="M205" s="4">
        <f t="shared" si="61"/>
        <v>0</v>
      </c>
    </row>
    <row r="206" spans="1:13" ht="45" x14ac:dyDescent="0.25">
      <c r="A206" s="21" t="s">
        <v>202</v>
      </c>
      <c r="B206" s="108" t="s">
        <v>212</v>
      </c>
      <c r="C206" s="23">
        <v>1114</v>
      </c>
      <c r="D206" s="24" t="s">
        <v>483</v>
      </c>
      <c r="E206" s="103" t="s">
        <v>405</v>
      </c>
      <c r="F206" s="75">
        <v>180117546</v>
      </c>
      <c r="G206" s="75">
        <v>0</v>
      </c>
      <c r="H206" s="75">
        <v>1748711</v>
      </c>
      <c r="I206" s="75">
        <v>0</v>
      </c>
      <c r="J206" s="75">
        <v>0</v>
      </c>
      <c r="K206" s="75">
        <v>181866257</v>
      </c>
      <c r="L206" s="75">
        <v>0</v>
      </c>
      <c r="M206" s="4">
        <f t="shared" si="61"/>
        <v>0</v>
      </c>
    </row>
    <row r="207" spans="1:13" ht="45" x14ac:dyDescent="0.25">
      <c r="A207" s="21" t="s">
        <v>202</v>
      </c>
      <c r="B207" s="108" t="s">
        <v>213</v>
      </c>
      <c r="C207" s="23">
        <v>1114</v>
      </c>
      <c r="D207" s="24" t="s">
        <v>512</v>
      </c>
      <c r="E207" s="103" t="s">
        <v>408</v>
      </c>
      <c r="F207" s="75">
        <v>184840994</v>
      </c>
      <c r="G207" s="75">
        <v>0</v>
      </c>
      <c r="H207" s="75">
        <v>1794574</v>
      </c>
      <c r="I207" s="75">
        <v>0</v>
      </c>
      <c r="J207" s="75">
        <v>0</v>
      </c>
      <c r="K207" s="75">
        <v>186635568</v>
      </c>
      <c r="L207" s="75">
        <v>0</v>
      </c>
      <c r="M207" s="4">
        <f t="shared" si="61"/>
        <v>0</v>
      </c>
    </row>
    <row r="208" spans="1:13" ht="45" x14ac:dyDescent="0.25">
      <c r="A208" s="21" t="s">
        <v>202</v>
      </c>
      <c r="B208" s="108" t="s">
        <v>508</v>
      </c>
      <c r="C208" s="23">
        <v>1114</v>
      </c>
      <c r="D208" s="24" t="s">
        <v>483</v>
      </c>
      <c r="E208" s="103" t="s">
        <v>507</v>
      </c>
      <c r="F208" s="75">
        <v>0</v>
      </c>
      <c r="G208" s="75">
        <v>0</v>
      </c>
      <c r="H208" s="75">
        <v>117205460</v>
      </c>
      <c r="I208" s="75">
        <v>0</v>
      </c>
      <c r="J208" s="75">
        <v>0</v>
      </c>
      <c r="K208" s="75">
        <v>117205460</v>
      </c>
      <c r="L208" s="75">
        <v>0</v>
      </c>
      <c r="M208" s="4">
        <f t="shared" si="61"/>
        <v>0</v>
      </c>
    </row>
    <row r="209" spans="1:13" ht="45" x14ac:dyDescent="0.25">
      <c r="A209" s="21" t="s">
        <v>202</v>
      </c>
      <c r="B209" s="108" t="s">
        <v>509</v>
      </c>
      <c r="C209" s="23">
        <v>1114</v>
      </c>
      <c r="D209" s="24" t="s">
        <v>512</v>
      </c>
      <c r="E209" s="103" t="s">
        <v>507</v>
      </c>
      <c r="F209" s="75">
        <v>0</v>
      </c>
      <c r="G209" s="75">
        <v>0</v>
      </c>
      <c r="H209" s="75">
        <v>334428007</v>
      </c>
      <c r="I209" s="75">
        <v>0</v>
      </c>
      <c r="J209" s="75">
        <v>0</v>
      </c>
      <c r="K209" s="75">
        <v>334428007</v>
      </c>
      <c r="L209" s="75">
        <v>0</v>
      </c>
      <c r="M209" s="4">
        <f t="shared" si="61"/>
        <v>0</v>
      </c>
    </row>
    <row r="210" spans="1:13" ht="45" x14ac:dyDescent="0.25">
      <c r="A210" s="21" t="s">
        <v>202</v>
      </c>
      <c r="B210" s="108" t="s">
        <v>510</v>
      </c>
      <c r="C210" s="23">
        <v>1114</v>
      </c>
      <c r="D210" s="24" t="s">
        <v>512</v>
      </c>
      <c r="E210" s="103" t="s">
        <v>507</v>
      </c>
      <c r="F210" s="75">
        <v>0</v>
      </c>
      <c r="G210" s="75">
        <v>0</v>
      </c>
      <c r="H210" s="75">
        <v>30430479</v>
      </c>
      <c r="I210" s="75">
        <v>0</v>
      </c>
      <c r="J210" s="75">
        <v>0</v>
      </c>
      <c r="K210" s="75">
        <v>30430479</v>
      </c>
      <c r="L210" s="75">
        <v>0</v>
      </c>
      <c r="M210" s="4">
        <f t="shared" si="61"/>
        <v>0</v>
      </c>
    </row>
    <row r="211" spans="1:13" ht="45" x14ac:dyDescent="0.25">
      <c r="A211" s="21" t="s">
        <v>202</v>
      </c>
      <c r="B211" s="108" t="s">
        <v>511</v>
      </c>
      <c r="C211" s="23">
        <v>1114</v>
      </c>
      <c r="D211" s="24" t="s">
        <v>512</v>
      </c>
      <c r="E211" s="103" t="s">
        <v>507</v>
      </c>
      <c r="F211" s="75">
        <v>0</v>
      </c>
      <c r="G211" s="75">
        <v>0</v>
      </c>
      <c r="H211" s="75">
        <v>26415785</v>
      </c>
      <c r="I211" s="75">
        <v>0</v>
      </c>
      <c r="J211" s="75">
        <v>0</v>
      </c>
      <c r="K211" s="75">
        <v>26415785</v>
      </c>
      <c r="L211" s="75">
        <v>0</v>
      </c>
      <c r="M211" s="4">
        <f t="shared" si="61"/>
        <v>0</v>
      </c>
    </row>
    <row r="212" spans="1:13" ht="15" x14ac:dyDescent="0.25">
      <c r="A212" s="17" t="s">
        <v>214</v>
      </c>
      <c r="B212" s="15"/>
      <c r="C212" s="16"/>
      <c r="D212" s="49" t="s">
        <v>215</v>
      </c>
      <c r="E212" s="93"/>
      <c r="F212" s="73">
        <f>SUBTOTAL(9,F213:F214)</f>
        <v>5535462420</v>
      </c>
      <c r="G212" s="86">
        <f t="shared" ref="G212:J212" si="78">SUBTOTAL(9,G213:G214)</f>
        <v>0</v>
      </c>
      <c r="H212" s="86">
        <f t="shared" si="78"/>
        <v>0</v>
      </c>
      <c r="I212" s="86">
        <f t="shared" si="78"/>
        <v>0</v>
      </c>
      <c r="J212" s="86">
        <f t="shared" si="78"/>
        <v>0</v>
      </c>
      <c r="K212" s="86">
        <f>SUBTOTAL(9,K213:K214)</f>
        <v>5535462420</v>
      </c>
      <c r="L212" s="86">
        <f>SUBTOTAL(9,L213:L214)</f>
        <v>0</v>
      </c>
      <c r="M212" s="13">
        <f t="shared" si="61"/>
        <v>0</v>
      </c>
    </row>
    <row r="213" spans="1:13" ht="30" x14ac:dyDescent="0.25">
      <c r="A213" s="21" t="s">
        <v>214</v>
      </c>
      <c r="B213" s="22" t="s">
        <v>216</v>
      </c>
      <c r="C213" s="23" t="s">
        <v>21</v>
      </c>
      <c r="D213" s="24" t="s">
        <v>215</v>
      </c>
      <c r="E213" s="25" t="s">
        <v>217</v>
      </c>
      <c r="F213" s="75">
        <v>2767731210</v>
      </c>
      <c r="G213" s="75">
        <v>0</v>
      </c>
      <c r="H213" s="75">
        <v>0</v>
      </c>
      <c r="I213" s="75">
        <v>0</v>
      </c>
      <c r="J213" s="75">
        <v>0</v>
      </c>
      <c r="K213" s="75">
        <v>2767731210</v>
      </c>
      <c r="L213" s="75">
        <v>0</v>
      </c>
      <c r="M213" s="4">
        <f t="shared" si="61"/>
        <v>0</v>
      </c>
    </row>
    <row r="214" spans="1:13" ht="30" x14ac:dyDescent="0.25">
      <c r="A214" s="21" t="s">
        <v>214</v>
      </c>
      <c r="B214" s="22" t="s">
        <v>675</v>
      </c>
      <c r="C214" s="23" t="s">
        <v>21</v>
      </c>
      <c r="D214" s="24" t="s">
        <v>215</v>
      </c>
      <c r="E214" s="25" t="s">
        <v>218</v>
      </c>
      <c r="F214" s="75">
        <v>2767731210</v>
      </c>
      <c r="G214" s="75">
        <v>0</v>
      </c>
      <c r="H214" s="75">
        <v>0</v>
      </c>
      <c r="I214" s="75">
        <v>0</v>
      </c>
      <c r="J214" s="75">
        <v>0</v>
      </c>
      <c r="K214" s="75">
        <v>2767731210</v>
      </c>
      <c r="L214" s="75">
        <v>0</v>
      </c>
      <c r="M214" s="4">
        <f t="shared" si="61"/>
        <v>0</v>
      </c>
    </row>
    <row r="215" spans="1:13" ht="15" x14ac:dyDescent="0.25">
      <c r="A215" s="17" t="s">
        <v>219</v>
      </c>
      <c r="B215" s="15"/>
      <c r="C215" s="16"/>
      <c r="D215" s="50" t="s">
        <v>220</v>
      </c>
      <c r="E215" s="95"/>
      <c r="F215" s="73">
        <f>SUBTOTAL(9,F216)</f>
        <v>33808279243</v>
      </c>
      <c r="G215" s="86">
        <f t="shared" ref="G215:J215" si="79">SUBTOTAL(9,G216)</f>
        <v>0</v>
      </c>
      <c r="H215" s="86">
        <f t="shared" si="79"/>
        <v>0</v>
      </c>
      <c r="I215" s="86">
        <f t="shared" si="79"/>
        <v>0</v>
      </c>
      <c r="J215" s="86">
        <f t="shared" si="79"/>
        <v>0</v>
      </c>
      <c r="K215" s="86">
        <f>SUBTOTAL(9,K216)</f>
        <v>33808279243</v>
      </c>
      <c r="L215" s="86">
        <f>SUBTOTAL(9,L216)</f>
        <v>8106829935</v>
      </c>
      <c r="M215" s="13">
        <f t="shared" si="61"/>
        <v>0.23978830382733893</v>
      </c>
    </row>
    <row r="216" spans="1:13" ht="15" x14ac:dyDescent="0.25">
      <c r="A216" s="21" t="s">
        <v>219</v>
      </c>
      <c r="B216" s="22" t="s">
        <v>633</v>
      </c>
      <c r="C216" s="23" t="s">
        <v>21</v>
      </c>
      <c r="D216" s="24" t="s">
        <v>220</v>
      </c>
      <c r="E216" s="25" t="s">
        <v>221</v>
      </c>
      <c r="F216" s="75">
        <v>33808279243</v>
      </c>
      <c r="G216" s="75">
        <v>0</v>
      </c>
      <c r="H216" s="75">
        <v>0</v>
      </c>
      <c r="I216" s="75">
        <v>0</v>
      </c>
      <c r="J216" s="75">
        <v>0</v>
      </c>
      <c r="K216" s="75">
        <v>33808279243</v>
      </c>
      <c r="L216" s="75">
        <v>8106829935</v>
      </c>
      <c r="M216" s="4">
        <f>+IF(ISNUMBER(L216/K216)=TRUE,L216/K216,"")</f>
        <v>0.23978830382733893</v>
      </c>
    </row>
    <row r="217" spans="1:13" ht="30" x14ac:dyDescent="0.25">
      <c r="A217" s="14" t="s">
        <v>224</v>
      </c>
      <c r="B217" s="15"/>
      <c r="C217" s="16"/>
      <c r="D217" s="26" t="s">
        <v>225</v>
      </c>
      <c r="E217" s="55"/>
      <c r="F217" s="94">
        <f t="shared" ref="F217:L217" si="80">SUBTOTAL(9,F218:F229)</f>
        <v>20251858400</v>
      </c>
      <c r="G217" s="32">
        <f t="shared" si="80"/>
        <v>0</v>
      </c>
      <c r="H217" s="32">
        <f t="shared" si="80"/>
        <v>0</v>
      </c>
      <c r="I217" s="32">
        <f t="shared" si="80"/>
        <v>0</v>
      </c>
      <c r="J217" s="32">
        <f t="shared" si="80"/>
        <v>0</v>
      </c>
      <c r="K217" s="32">
        <f t="shared" si="80"/>
        <v>20251858400</v>
      </c>
      <c r="L217" s="32">
        <f t="shared" si="80"/>
        <v>46283616341</v>
      </c>
      <c r="M217" s="33">
        <f t="shared" ref="M217:M263" si="81">+IF(ISNUMBER(L217/K217)=TRUE,L217/K217,"")</f>
        <v>2.2854009457719693</v>
      </c>
    </row>
    <row r="218" spans="1:13" ht="15" x14ac:dyDescent="0.25">
      <c r="A218" s="14" t="s">
        <v>226</v>
      </c>
      <c r="B218" s="15"/>
      <c r="C218" s="16"/>
      <c r="D218" s="52" t="s">
        <v>227</v>
      </c>
      <c r="E218" s="55"/>
      <c r="F218" s="94">
        <f>SUBTOTAL(9,F225:F225)</f>
        <v>5150000000</v>
      </c>
      <c r="G218" s="32">
        <f>SUBTOTAL(9,G225:G225)</f>
        <v>0</v>
      </c>
      <c r="H218" s="32">
        <f>SUBTOTAL(9,H225:H225)</f>
        <v>0</v>
      </c>
      <c r="I218" s="32">
        <f>SUBTOTAL(9,I225:I225)</f>
        <v>0</v>
      </c>
      <c r="J218" s="32">
        <f>SUBTOTAL(9,J225:J225)</f>
        <v>0</v>
      </c>
      <c r="K218" s="32">
        <f>SUBTOTAL(9,K219:K225)</f>
        <v>10834858400</v>
      </c>
      <c r="L218" s="32">
        <f>SUBTOTAL(9,L219:L225)</f>
        <v>15984866606</v>
      </c>
      <c r="M218" s="33">
        <f t="shared" si="81"/>
        <v>1.4753184597225562</v>
      </c>
    </row>
    <row r="219" spans="1:13" ht="15" x14ac:dyDescent="0.25">
      <c r="A219" s="21" t="s">
        <v>226</v>
      </c>
      <c r="B219" s="74" t="s">
        <v>676</v>
      </c>
      <c r="C219" s="23" t="s">
        <v>33</v>
      </c>
      <c r="D219" s="24" t="s">
        <v>227</v>
      </c>
      <c r="E219" s="103" t="s">
        <v>378</v>
      </c>
      <c r="F219" s="75">
        <v>1606800000</v>
      </c>
      <c r="G219" s="75">
        <v>0</v>
      </c>
      <c r="H219" s="75">
        <v>0</v>
      </c>
      <c r="I219" s="75">
        <v>0</v>
      </c>
      <c r="J219" s="75">
        <v>0</v>
      </c>
      <c r="K219" s="75">
        <v>1606800000</v>
      </c>
      <c r="L219" s="75">
        <v>0</v>
      </c>
      <c r="M219" s="4">
        <f t="shared" si="81"/>
        <v>0</v>
      </c>
    </row>
    <row r="220" spans="1:13" ht="15" x14ac:dyDescent="0.25">
      <c r="A220" s="27" t="s">
        <v>226</v>
      </c>
      <c r="B220" s="74" t="s">
        <v>677</v>
      </c>
      <c r="C220" s="23" t="s">
        <v>33</v>
      </c>
      <c r="D220" s="24" t="s">
        <v>227</v>
      </c>
      <c r="E220" s="103" t="s">
        <v>379</v>
      </c>
      <c r="F220" s="75">
        <v>3766339200</v>
      </c>
      <c r="G220" s="75">
        <v>0</v>
      </c>
      <c r="H220" s="75">
        <v>0</v>
      </c>
      <c r="I220" s="75">
        <v>0</v>
      </c>
      <c r="J220" s="75">
        <v>0</v>
      </c>
      <c r="K220" s="75">
        <v>3766339200</v>
      </c>
      <c r="L220" s="75">
        <v>205198606</v>
      </c>
      <c r="M220" s="4">
        <f t="shared" si="81"/>
        <v>5.4482242597798942E-2</v>
      </c>
    </row>
    <row r="221" spans="1:13" ht="15" x14ac:dyDescent="0.25">
      <c r="A221" s="21" t="s">
        <v>226</v>
      </c>
      <c r="B221" s="74" t="s">
        <v>678</v>
      </c>
      <c r="C221" s="23" t="s">
        <v>33</v>
      </c>
      <c r="D221" s="24" t="s">
        <v>227</v>
      </c>
      <c r="E221" s="103" t="s">
        <v>327</v>
      </c>
      <c r="F221" s="75">
        <v>278512000</v>
      </c>
      <c r="G221" s="75">
        <v>0</v>
      </c>
      <c r="H221" s="75">
        <v>0</v>
      </c>
      <c r="I221" s="75">
        <v>0</v>
      </c>
      <c r="J221" s="75">
        <v>0</v>
      </c>
      <c r="K221" s="75">
        <v>278512000</v>
      </c>
      <c r="L221" s="75">
        <v>0</v>
      </c>
      <c r="M221" s="4">
        <f t="shared" si="81"/>
        <v>0</v>
      </c>
    </row>
    <row r="222" spans="1:13" ht="15" x14ac:dyDescent="0.25">
      <c r="A222" s="21" t="s">
        <v>226</v>
      </c>
      <c r="B222" s="74" t="s">
        <v>679</v>
      </c>
      <c r="C222" s="23" t="s">
        <v>33</v>
      </c>
      <c r="D222" s="24" t="s">
        <v>227</v>
      </c>
      <c r="E222" s="103" t="s">
        <v>380</v>
      </c>
      <c r="F222" s="75">
        <v>33207200</v>
      </c>
      <c r="G222" s="75">
        <v>0</v>
      </c>
      <c r="H222" s="75">
        <v>0</v>
      </c>
      <c r="I222" s="75">
        <v>0</v>
      </c>
      <c r="J222" s="75">
        <v>0</v>
      </c>
      <c r="K222" s="75">
        <v>33207200</v>
      </c>
      <c r="L222" s="75">
        <v>0</v>
      </c>
      <c r="M222" s="4">
        <f t="shared" si="81"/>
        <v>0</v>
      </c>
    </row>
    <row r="223" spans="1:13" ht="30" x14ac:dyDescent="0.25">
      <c r="A223" s="21" t="s">
        <v>228</v>
      </c>
      <c r="B223" s="74" t="s">
        <v>680</v>
      </c>
      <c r="C223" s="23">
        <v>1116</v>
      </c>
      <c r="D223" s="24" t="s">
        <v>229</v>
      </c>
      <c r="E223" s="25" t="s">
        <v>376</v>
      </c>
      <c r="F223" s="75"/>
      <c r="G223" s="75"/>
      <c r="H223" s="75"/>
      <c r="I223" s="75"/>
      <c r="J223" s="75"/>
      <c r="K223" s="75"/>
      <c r="L223" s="75">
        <v>14139657000</v>
      </c>
      <c r="M223" s="4" t="str">
        <f t="shared" si="81"/>
        <v/>
      </c>
    </row>
    <row r="224" spans="1:13" ht="15" x14ac:dyDescent="0.25">
      <c r="A224" s="21" t="s">
        <v>228</v>
      </c>
      <c r="B224" s="74" t="s">
        <v>676</v>
      </c>
      <c r="C224" s="23">
        <v>1116</v>
      </c>
      <c r="D224" s="24" t="s">
        <v>227</v>
      </c>
      <c r="E224" s="103" t="s">
        <v>378</v>
      </c>
      <c r="F224" s="75"/>
      <c r="G224" s="75"/>
      <c r="H224" s="75"/>
      <c r="I224" s="75"/>
      <c r="J224" s="75"/>
      <c r="K224" s="75"/>
      <c r="L224" s="75">
        <v>1640011000</v>
      </c>
      <c r="M224" s="4"/>
    </row>
    <row r="225" spans="1:13" ht="35.25" customHeight="1" x14ac:dyDescent="0.25">
      <c r="A225" s="21" t="s">
        <v>390</v>
      </c>
      <c r="B225" s="74" t="s">
        <v>682</v>
      </c>
      <c r="C225" s="35">
        <v>1116</v>
      </c>
      <c r="D225" s="24" t="s">
        <v>227</v>
      </c>
      <c r="E225" s="109" t="s">
        <v>391</v>
      </c>
      <c r="F225" s="75">
        <v>5150000000</v>
      </c>
      <c r="G225" s="75">
        <v>0</v>
      </c>
      <c r="H225" s="75">
        <v>0</v>
      </c>
      <c r="I225" s="75">
        <v>0</v>
      </c>
      <c r="J225" s="75">
        <v>0</v>
      </c>
      <c r="K225" s="75">
        <v>5150000000</v>
      </c>
      <c r="L225" s="75"/>
      <c r="M225" s="4">
        <f t="shared" si="81"/>
        <v>0</v>
      </c>
    </row>
    <row r="226" spans="1:13" ht="35.25" customHeight="1" x14ac:dyDescent="0.25">
      <c r="A226" s="21" t="s">
        <v>846</v>
      </c>
      <c r="B226" s="74" t="s">
        <v>847</v>
      </c>
      <c r="C226" s="35">
        <v>1114</v>
      </c>
      <c r="D226" s="24" t="s">
        <v>225</v>
      </c>
      <c r="E226" s="118" t="s">
        <v>848</v>
      </c>
      <c r="F226" s="67"/>
      <c r="G226" s="119"/>
      <c r="H226" s="119"/>
      <c r="I226" s="119"/>
      <c r="J226" s="119"/>
      <c r="K226" s="119"/>
      <c r="L226" s="119">
        <v>912800000</v>
      </c>
      <c r="M226" s="4" t="str">
        <f t="shared" si="81"/>
        <v/>
      </c>
    </row>
    <row r="227" spans="1:13" ht="35.25" customHeight="1" x14ac:dyDescent="0.25">
      <c r="A227" s="21" t="s">
        <v>843</v>
      </c>
      <c r="B227" s="74" t="s">
        <v>769</v>
      </c>
      <c r="C227" s="35">
        <v>1114</v>
      </c>
      <c r="D227" s="117" t="s">
        <v>845</v>
      </c>
      <c r="E227" s="118" t="s">
        <v>844</v>
      </c>
      <c r="F227" s="67"/>
      <c r="G227" s="119"/>
      <c r="H227" s="119"/>
      <c r="I227" s="119"/>
      <c r="J227" s="119"/>
      <c r="K227" s="119"/>
      <c r="L227" s="119">
        <v>28876272240</v>
      </c>
      <c r="M227" s="4" t="str">
        <f t="shared" si="81"/>
        <v/>
      </c>
    </row>
    <row r="228" spans="1:13" ht="15" x14ac:dyDescent="0.25">
      <c r="A228" s="14" t="s">
        <v>419</v>
      </c>
      <c r="B228" s="15"/>
      <c r="C228" s="16"/>
      <c r="D228" s="97" t="s">
        <v>231</v>
      </c>
      <c r="E228" s="91"/>
      <c r="F228" s="73">
        <f t="shared" ref="F228:L228" si="82">SUBTOTAL(9,F229:F229)</f>
        <v>9417000000</v>
      </c>
      <c r="G228" s="98">
        <f t="shared" si="82"/>
        <v>0</v>
      </c>
      <c r="H228" s="98">
        <f t="shared" si="82"/>
        <v>0</v>
      </c>
      <c r="I228" s="98">
        <f t="shared" si="82"/>
        <v>0</v>
      </c>
      <c r="J228" s="98">
        <f t="shared" si="82"/>
        <v>0</v>
      </c>
      <c r="K228" s="98">
        <f t="shared" si="82"/>
        <v>9417000000</v>
      </c>
      <c r="L228" s="98">
        <f t="shared" si="82"/>
        <v>509677495</v>
      </c>
      <c r="M228" s="33">
        <f t="shared" si="81"/>
        <v>5.4123127853881278E-2</v>
      </c>
    </row>
    <row r="229" spans="1:13" ht="30" x14ac:dyDescent="0.25">
      <c r="A229" s="27" t="s">
        <v>234</v>
      </c>
      <c r="B229" s="22" t="s">
        <v>232</v>
      </c>
      <c r="C229" s="36">
        <v>1114</v>
      </c>
      <c r="D229" s="24" t="s">
        <v>420</v>
      </c>
      <c r="E229" s="25" t="s">
        <v>233</v>
      </c>
      <c r="F229" s="67">
        <v>9417000000</v>
      </c>
      <c r="G229" s="67">
        <v>0</v>
      </c>
      <c r="H229" s="67">
        <v>0</v>
      </c>
      <c r="I229" s="67">
        <v>0</v>
      </c>
      <c r="J229" s="67">
        <v>0</v>
      </c>
      <c r="K229" s="67">
        <v>9417000000</v>
      </c>
      <c r="L229" s="67">
        <v>509677495</v>
      </c>
      <c r="M229" s="4">
        <f>+IF(ISNUMBER(L229/K229)=TRUE,L229/K229,"")</f>
        <v>5.4123127853881278E-2</v>
      </c>
    </row>
    <row r="230" spans="1:13" ht="15" x14ac:dyDescent="0.25">
      <c r="A230" s="14" t="s">
        <v>235</v>
      </c>
      <c r="B230" s="15"/>
      <c r="C230" s="16"/>
      <c r="D230" s="52" t="s">
        <v>236</v>
      </c>
      <c r="E230" s="55"/>
      <c r="F230" s="73">
        <f t="shared" ref="F230:L230" si="83">SUBTOTAL(9,F231:F231)</f>
        <v>0</v>
      </c>
      <c r="G230" s="32">
        <f t="shared" si="83"/>
        <v>0</v>
      </c>
      <c r="H230" s="32">
        <f t="shared" si="83"/>
        <v>0</v>
      </c>
      <c r="I230" s="32">
        <f t="shared" si="83"/>
        <v>0</v>
      </c>
      <c r="J230" s="32">
        <f t="shared" si="83"/>
        <v>0</v>
      </c>
      <c r="K230" s="32">
        <f t="shared" si="83"/>
        <v>0</v>
      </c>
      <c r="L230" s="32">
        <f t="shared" si="83"/>
        <v>115007262</v>
      </c>
      <c r="M230" s="33" t="str">
        <f t="shared" si="81"/>
        <v/>
      </c>
    </row>
    <row r="231" spans="1:13" ht="36" customHeight="1" x14ac:dyDescent="0.25">
      <c r="A231" s="21" t="s">
        <v>851</v>
      </c>
      <c r="B231" s="34" t="s">
        <v>852</v>
      </c>
      <c r="C231" s="35">
        <v>1116</v>
      </c>
      <c r="D231" s="24" t="s">
        <v>853</v>
      </c>
      <c r="E231" s="25" t="s">
        <v>854</v>
      </c>
      <c r="F231" s="65"/>
      <c r="G231" s="9"/>
      <c r="H231" s="9"/>
      <c r="I231" s="9"/>
      <c r="J231" s="9"/>
      <c r="K231" s="9"/>
      <c r="L231" s="9">
        <v>115007262</v>
      </c>
      <c r="M231" s="4" t="str">
        <f>+IF(ISNUMBER(L231/K231)=TRUE,L231/K231,"")</f>
        <v/>
      </c>
    </row>
    <row r="232" spans="1:13" ht="15" x14ac:dyDescent="0.25">
      <c r="A232" s="14" t="s">
        <v>237</v>
      </c>
      <c r="B232" s="15"/>
      <c r="C232" s="16"/>
      <c r="D232" s="52" t="s">
        <v>238</v>
      </c>
      <c r="E232" s="93"/>
      <c r="F232" s="73">
        <f t="shared" ref="F232:L232" si="84">SUBTOTAL(9,F233:F233)</f>
        <v>0</v>
      </c>
      <c r="G232" s="99">
        <f t="shared" si="84"/>
        <v>0</v>
      </c>
      <c r="H232" s="99">
        <f t="shared" si="84"/>
        <v>0</v>
      </c>
      <c r="I232" s="99">
        <f t="shared" si="84"/>
        <v>0</v>
      </c>
      <c r="J232" s="99">
        <f t="shared" si="84"/>
        <v>0</v>
      </c>
      <c r="K232" s="99">
        <f t="shared" si="84"/>
        <v>0</v>
      </c>
      <c r="L232" s="99">
        <f t="shared" si="84"/>
        <v>250000000</v>
      </c>
      <c r="M232" s="33" t="str">
        <f t="shared" si="81"/>
        <v/>
      </c>
    </row>
    <row r="233" spans="1:13" ht="30" x14ac:dyDescent="0.25">
      <c r="A233" s="21" t="s">
        <v>383</v>
      </c>
      <c r="B233" s="34" t="s">
        <v>681</v>
      </c>
      <c r="C233" s="35">
        <v>1114</v>
      </c>
      <c r="D233" s="24" t="s">
        <v>384</v>
      </c>
      <c r="E233" s="25" t="s">
        <v>754</v>
      </c>
      <c r="F233" s="75">
        <v>0</v>
      </c>
      <c r="G233" s="75">
        <v>0</v>
      </c>
      <c r="H233" s="75">
        <v>0</v>
      </c>
      <c r="I233" s="75">
        <v>0</v>
      </c>
      <c r="J233" s="75">
        <v>0</v>
      </c>
      <c r="K233" s="75">
        <v>0</v>
      </c>
      <c r="L233" s="75">
        <v>250000000</v>
      </c>
      <c r="M233" s="4" t="str">
        <f t="shared" si="81"/>
        <v/>
      </c>
    </row>
    <row r="234" spans="1:13" ht="15" x14ac:dyDescent="0.25">
      <c r="A234" s="17" t="s">
        <v>240</v>
      </c>
      <c r="B234" s="15"/>
      <c r="C234" s="16"/>
      <c r="D234" s="50" t="s">
        <v>241</v>
      </c>
      <c r="E234" s="91"/>
      <c r="F234" s="73">
        <f t="shared" ref="F234:L234" si="85">SUBTOTAL(9,F235:F254)</f>
        <v>574268925252</v>
      </c>
      <c r="G234" s="98">
        <f t="shared" si="85"/>
        <v>0</v>
      </c>
      <c r="H234" s="98">
        <f t="shared" si="85"/>
        <v>4629651667</v>
      </c>
      <c r="I234" s="98">
        <f t="shared" si="85"/>
        <v>0</v>
      </c>
      <c r="J234" s="98">
        <f t="shared" si="85"/>
        <v>0</v>
      </c>
      <c r="K234" s="98">
        <f t="shared" si="85"/>
        <v>578898576919</v>
      </c>
      <c r="L234" s="98">
        <f t="shared" si="85"/>
        <v>25068402328</v>
      </c>
      <c r="M234" s="33">
        <f t="shared" si="81"/>
        <v>4.3303617123086474E-2</v>
      </c>
    </row>
    <row r="235" spans="1:13" ht="15" x14ac:dyDescent="0.25">
      <c r="A235" s="17" t="s">
        <v>242</v>
      </c>
      <c r="B235" s="15"/>
      <c r="C235" s="16"/>
      <c r="D235" s="50" t="s">
        <v>243</v>
      </c>
      <c r="E235" s="55"/>
      <c r="F235" s="73">
        <f t="shared" ref="F235:L235" si="86">SUBTOTAL(9,F236:F238)</f>
        <v>527249478652</v>
      </c>
      <c r="G235" s="99">
        <f t="shared" si="86"/>
        <v>0</v>
      </c>
      <c r="H235" s="99">
        <f t="shared" si="86"/>
        <v>0</v>
      </c>
      <c r="I235" s="99">
        <f t="shared" si="86"/>
        <v>0</v>
      </c>
      <c r="J235" s="99">
        <f t="shared" si="86"/>
        <v>0</v>
      </c>
      <c r="K235" s="99">
        <f t="shared" si="86"/>
        <v>527249478652</v>
      </c>
      <c r="L235" s="99">
        <f t="shared" si="86"/>
        <v>21666644059</v>
      </c>
      <c r="M235" s="33">
        <f t="shared" si="81"/>
        <v>4.109372305951698E-2</v>
      </c>
    </row>
    <row r="236" spans="1:13" ht="15" x14ac:dyDescent="0.25">
      <c r="A236" s="27" t="s">
        <v>242</v>
      </c>
      <c r="B236" s="22" t="s">
        <v>643</v>
      </c>
      <c r="C236" s="23">
        <v>1133</v>
      </c>
      <c r="D236" s="24" t="s">
        <v>243</v>
      </c>
      <c r="E236" s="25" t="s">
        <v>23</v>
      </c>
      <c r="F236" s="75">
        <v>516757214026</v>
      </c>
      <c r="G236" s="75">
        <v>0</v>
      </c>
      <c r="H236" s="75">
        <v>0</v>
      </c>
      <c r="I236" s="75">
        <v>0</v>
      </c>
      <c r="J236" s="75">
        <v>0</v>
      </c>
      <c r="K236" s="75">
        <v>516757214026</v>
      </c>
      <c r="L236" s="75">
        <v>21235477842.225899</v>
      </c>
      <c r="M236" s="4">
        <f>+IF(ISNUMBER(L236/K236)=TRUE,L236/K236,"")</f>
        <v>4.1093723059582601E-2</v>
      </c>
    </row>
    <row r="237" spans="1:13" ht="30" x14ac:dyDescent="0.25">
      <c r="A237" s="27" t="s">
        <v>242</v>
      </c>
      <c r="B237" s="22" t="s">
        <v>26</v>
      </c>
      <c r="C237" s="23">
        <v>1114</v>
      </c>
      <c r="D237" s="24" t="s">
        <v>243</v>
      </c>
      <c r="E237" s="25" t="s">
        <v>27</v>
      </c>
      <c r="F237" s="75">
        <v>5219769839</v>
      </c>
      <c r="G237" s="75">
        <v>0</v>
      </c>
      <c r="H237" s="75">
        <v>0</v>
      </c>
      <c r="I237" s="75">
        <v>0</v>
      </c>
      <c r="J237" s="75">
        <v>0</v>
      </c>
      <c r="K237" s="75">
        <v>5219769839</v>
      </c>
      <c r="L237" s="75">
        <v>214499776.1841</v>
      </c>
      <c r="M237" s="4">
        <f>+IF(ISNUMBER(L237/K237)=TRUE,L237/K237,"")</f>
        <v>4.1093723056799328E-2</v>
      </c>
    </row>
    <row r="238" spans="1:13" ht="30" x14ac:dyDescent="0.25">
      <c r="A238" s="27" t="s">
        <v>242</v>
      </c>
      <c r="B238" s="22" t="s">
        <v>646</v>
      </c>
      <c r="C238" s="23">
        <v>1114</v>
      </c>
      <c r="D238" s="24" t="s">
        <v>243</v>
      </c>
      <c r="E238" s="25" t="s">
        <v>45</v>
      </c>
      <c r="F238" s="75">
        <v>5272494787</v>
      </c>
      <c r="G238" s="75">
        <v>0</v>
      </c>
      <c r="H238" s="75">
        <v>0</v>
      </c>
      <c r="I238" s="75">
        <v>0</v>
      </c>
      <c r="J238" s="75">
        <v>0</v>
      </c>
      <c r="K238" s="75">
        <v>5272494787</v>
      </c>
      <c r="L238" s="75">
        <v>216666440.59</v>
      </c>
      <c r="M238" s="4">
        <f t="shared" si="81"/>
        <v>4.1093723055775876E-2</v>
      </c>
    </row>
    <row r="239" spans="1:13" ht="30" x14ac:dyDescent="0.25">
      <c r="A239" s="14" t="s">
        <v>244</v>
      </c>
      <c r="B239" s="37"/>
      <c r="C239" s="38"/>
      <c r="D239" s="26" t="s">
        <v>245</v>
      </c>
      <c r="E239" s="93"/>
      <c r="F239" s="73">
        <f t="shared" ref="F239:L239" si="87">SUBTOTAL(9,F240:F240)</f>
        <v>3700000000</v>
      </c>
      <c r="G239" s="100">
        <f t="shared" si="87"/>
        <v>0</v>
      </c>
      <c r="H239" s="100">
        <f t="shared" si="87"/>
        <v>0</v>
      </c>
      <c r="I239" s="100">
        <f t="shared" si="87"/>
        <v>0</v>
      </c>
      <c r="J239" s="100">
        <f t="shared" si="87"/>
        <v>0</v>
      </c>
      <c r="K239" s="100">
        <f t="shared" si="87"/>
        <v>3700000000</v>
      </c>
      <c r="L239" s="100">
        <f t="shared" si="87"/>
        <v>1144644016</v>
      </c>
      <c r="M239" s="33">
        <f t="shared" si="81"/>
        <v>0.30936324756756756</v>
      </c>
    </row>
    <row r="240" spans="1:13" ht="33.75" customHeight="1" x14ac:dyDescent="0.25">
      <c r="A240" s="21" t="s">
        <v>246</v>
      </c>
      <c r="B240" s="74" t="s">
        <v>683</v>
      </c>
      <c r="C240" s="35" t="s">
        <v>33</v>
      </c>
      <c r="D240" s="24" t="s">
        <v>421</v>
      </c>
      <c r="E240" s="25" t="s">
        <v>422</v>
      </c>
      <c r="F240" s="75">
        <v>3700000000</v>
      </c>
      <c r="G240" s="75">
        <v>0</v>
      </c>
      <c r="H240" s="75">
        <v>0</v>
      </c>
      <c r="I240" s="75">
        <v>0</v>
      </c>
      <c r="J240" s="75">
        <v>0</v>
      </c>
      <c r="K240" s="75">
        <v>3700000000</v>
      </c>
      <c r="L240" s="75">
        <v>1144644016</v>
      </c>
      <c r="M240" s="4">
        <f>+IF(ISNUMBER(L240/K240)=TRUE,L240/K240,"")</f>
        <v>0.30936324756756756</v>
      </c>
    </row>
    <row r="241" spans="1:13" ht="15" x14ac:dyDescent="0.25">
      <c r="A241" s="14" t="s">
        <v>247</v>
      </c>
      <c r="B241" s="37"/>
      <c r="C241" s="38"/>
      <c r="D241" s="101" t="s">
        <v>248</v>
      </c>
      <c r="E241" s="102"/>
      <c r="F241" s="73">
        <f t="shared" ref="F241:L241" si="88">SUBTOTAL(9,F242:F254)</f>
        <v>43319446600</v>
      </c>
      <c r="G241" s="100">
        <f t="shared" si="88"/>
        <v>0</v>
      </c>
      <c r="H241" s="100">
        <f t="shared" si="88"/>
        <v>4629651667</v>
      </c>
      <c r="I241" s="100">
        <f t="shared" si="88"/>
        <v>0</v>
      </c>
      <c r="J241" s="100">
        <f t="shared" si="88"/>
        <v>0</v>
      </c>
      <c r="K241" s="100">
        <f t="shared" si="88"/>
        <v>47949098267</v>
      </c>
      <c r="L241" s="100">
        <f t="shared" si="88"/>
        <v>2257114253</v>
      </c>
      <c r="M241" s="33">
        <f t="shared" si="81"/>
        <v>4.7073132437892233E-2</v>
      </c>
    </row>
    <row r="242" spans="1:13" ht="30" x14ac:dyDescent="0.25">
      <c r="A242" s="21" t="s">
        <v>247</v>
      </c>
      <c r="B242" s="34" t="s">
        <v>249</v>
      </c>
      <c r="C242" s="35" t="s">
        <v>21</v>
      </c>
      <c r="D242" s="24" t="s">
        <v>248</v>
      </c>
      <c r="E242" s="25" t="s">
        <v>484</v>
      </c>
      <c r="F242" s="75">
        <v>730822986</v>
      </c>
      <c r="G242" s="75">
        <v>0</v>
      </c>
      <c r="H242" s="75">
        <v>0</v>
      </c>
      <c r="I242" s="75">
        <v>0</v>
      </c>
      <c r="J242" s="75">
        <v>0</v>
      </c>
      <c r="K242" s="75">
        <v>730822986</v>
      </c>
      <c r="L242" s="75">
        <v>29714886</v>
      </c>
      <c r="M242" s="4">
        <f>+IF(ISNUMBER(L242/K242)=TRUE,L242/K242,"")</f>
        <v>4.0659484675814504E-2</v>
      </c>
    </row>
    <row r="243" spans="1:13" ht="30" x14ac:dyDescent="0.25">
      <c r="A243" s="21" t="s">
        <v>247</v>
      </c>
      <c r="B243" s="34" t="s">
        <v>138</v>
      </c>
      <c r="C243" s="35" t="s">
        <v>21</v>
      </c>
      <c r="D243" s="24" t="s">
        <v>248</v>
      </c>
      <c r="E243" s="25" t="s">
        <v>471</v>
      </c>
      <c r="F243" s="75">
        <v>123600000</v>
      </c>
      <c r="G243" s="75">
        <v>0</v>
      </c>
      <c r="H243" s="75">
        <v>0</v>
      </c>
      <c r="I243" s="75">
        <v>0</v>
      </c>
      <c r="J243" s="75">
        <v>0</v>
      </c>
      <c r="K243" s="75">
        <v>123600000</v>
      </c>
      <c r="L243" s="75">
        <v>19970593</v>
      </c>
      <c r="M243" s="4">
        <f t="shared" si="81"/>
        <v>0.16157437702265373</v>
      </c>
    </row>
    <row r="244" spans="1:13" ht="30" x14ac:dyDescent="0.25">
      <c r="A244" s="21" t="s">
        <v>247</v>
      </c>
      <c r="B244" s="34" t="s">
        <v>250</v>
      </c>
      <c r="C244" s="35" t="s">
        <v>21</v>
      </c>
      <c r="D244" s="24" t="s">
        <v>248</v>
      </c>
      <c r="E244" s="25" t="s">
        <v>251</v>
      </c>
      <c r="F244" s="75">
        <v>10323780163</v>
      </c>
      <c r="G244" s="75">
        <v>0</v>
      </c>
      <c r="H244" s="75">
        <v>0</v>
      </c>
      <c r="I244" s="75">
        <v>0</v>
      </c>
      <c r="J244" s="75">
        <v>0</v>
      </c>
      <c r="K244" s="75">
        <v>10323780163</v>
      </c>
      <c r="L244" s="75"/>
      <c r="M244" s="4">
        <f t="shared" si="81"/>
        <v>0</v>
      </c>
    </row>
    <row r="245" spans="1:13" ht="15" x14ac:dyDescent="0.25">
      <c r="A245" s="21" t="s">
        <v>247</v>
      </c>
      <c r="B245" s="34" t="s">
        <v>684</v>
      </c>
      <c r="C245" s="35" t="s">
        <v>21</v>
      </c>
      <c r="D245" s="24" t="s">
        <v>248</v>
      </c>
      <c r="E245" s="25" t="s">
        <v>252</v>
      </c>
      <c r="F245" s="75">
        <v>349211200</v>
      </c>
      <c r="G245" s="75">
        <v>0</v>
      </c>
      <c r="H245" s="75">
        <v>0</v>
      </c>
      <c r="I245" s="75">
        <v>0</v>
      </c>
      <c r="J245" s="75">
        <v>0</v>
      </c>
      <c r="K245" s="75">
        <v>349211200</v>
      </c>
      <c r="L245" s="75">
        <v>15712463</v>
      </c>
      <c r="M245" s="4">
        <f t="shared" si="81"/>
        <v>4.4994155399368636E-2</v>
      </c>
    </row>
    <row r="246" spans="1:13" ht="15" x14ac:dyDescent="0.25">
      <c r="A246" s="21" t="s">
        <v>247</v>
      </c>
      <c r="B246" s="34" t="s">
        <v>685</v>
      </c>
      <c r="C246" s="35">
        <v>1133</v>
      </c>
      <c r="D246" s="24" t="s">
        <v>248</v>
      </c>
      <c r="E246" s="25" t="s">
        <v>253</v>
      </c>
      <c r="F246" s="75">
        <v>8775924213</v>
      </c>
      <c r="G246" s="75">
        <v>0</v>
      </c>
      <c r="H246" s="75">
        <v>0</v>
      </c>
      <c r="I246" s="75">
        <v>0</v>
      </c>
      <c r="J246" s="75">
        <v>0</v>
      </c>
      <c r="K246" s="75">
        <v>8775924213</v>
      </c>
      <c r="L246" s="75">
        <v>461883618</v>
      </c>
      <c r="M246" s="4">
        <f>+IF(ISNUMBER(L246/K246)=TRUE,L246/K246,"")</f>
        <v>5.2630766491328633E-2</v>
      </c>
    </row>
    <row r="247" spans="1:13" ht="15" x14ac:dyDescent="0.25">
      <c r="A247" s="21" t="s">
        <v>247</v>
      </c>
      <c r="B247" s="34" t="s">
        <v>686</v>
      </c>
      <c r="C247" s="35">
        <v>1133</v>
      </c>
      <c r="D247" s="24" t="s">
        <v>248</v>
      </c>
      <c r="E247" s="25" t="s">
        <v>485</v>
      </c>
      <c r="F247" s="75">
        <v>14978424039</v>
      </c>
      <c r="G247" s="75">
        <v>0</v>
      </c>
      <c r="H247" s="75">
        <v>0</v>
      </c>
      <c r="I247" s="75">
        <v>0</v>
      </c>
      <c r="J247" s="75">
        <v>0</v>
      </c>
      <c r="K247" s="75">
        <v>14978424039</v>
      </c>
      <c r="L247" s="75">
        <v>707590420</v>
      </c>
      <c r="M247" s="4">
        <f>+IF(ISNUMBER(L247/K247)=TRUE,L247/K247,"")</f>
        <v>4.7240645488311375E-2</v>
      </c>
    </row>
    <row r="248" spans="1:13" ht="30" x14ac:dyDescent="0.25">
      <c r="A248" s="21" t="s">
        <v>247</v>
      </c>
      <c r="B248" s="34" t="s">
        <v>254</v>
      </c>
      <c r="C248" s="35">
        <v>1133</v>
      </c>
      <c r="D248" s="24" t="s">
        <v>248</v>
      </c>
      <c r="E248" s="25" t="s">
        <v>486</v>
      </c>
      <c r="F248" s="75">
        <v>6438285799</v>
      </c>
      <c r="G248" s="75">
        <v>0</v>
      </c>
      <c r="H248" s="75">
        <v>0</v>
      </c>
      <c r="I248" s="75">
        <v>0</v>
      </c>
      <c r="J248" s="75">
        <v>0</v>
      </c>
      <c r="K248" s="75">
        <v>6438285799</v>
      </c>
      <c r="L248" s="75">
        <v>192204820</v>
      </c>
      <c r="M248" s="4">
        <f>+IF(ISNUMBER(L248/K248)=TRUE,L248/K248,"")</f>
        <v>2.985341533453725E-2</v>
      </c>
    </row>
    <row r="249" spans="1:13" ht="15" x14ac:dyDescent="0.25">
      <c r="A249" s="21" t="s">
        <v>247</v>
      </c>
      <c r="B249" s="74" t="s">
        <v>687</v>
      </c>
      <c r="C249" s="35">
        <v>1116</v>
      </c>
      <c r="D249" s="24" t="s">
        <v>248</v>
      </c>
      <c r="E249" s="103" t="s">
        <v>323</v>
      </c>
      <c r="F249" s="75">
        <v>393161600</v>
      </c>
      <c r="G249" s="75">
        <v>0</v>
      </c>
      <c r="H249" s="75">
        <v>0</v>
      </c>
      <c r="I249" s="75">
        <v>0</v>
      </c>
      <c r="J249" s="75">
        <v>0</v>
      </c>
      <c r="K249" s="75">
        <v>393161600</v>
      </c>
      <c r="L249" s="75">
        <v>53014860</v>
      </c>
      <c r="M249" s="4">
        <f t="shared" si="81"/>
        <v>0.13484241594296087</v>
      </c>
    </row>
    <row r="250" spans="1:13" ht="15" x14ac:dyDescent="0.25">
      <c r="A250" s="21" t="s">
        <v>247</v>
      </c>
      <c r="B250" s="74" t="s">
        <v>688</v>
      </c>
      <c r="C250" s="35">
        <v>1116</v>
      </c>
      <c r="D250" s="24" t="s">
        <v>248</v>
      </c>
      <c r="E250" s="103" t="s">
        <v>323</v>
      </c>
      <c r="F250" s="75">
        <v>99116600</v>
      </c>
      <c r="G250" s="75">
        <v>0</v>
      </c>
      <c r="H250" s="75">
        <v>0</v>
      </c>
      <c r="I250" s="75">
        <v>0</v>
      </c>
      <c r="J250" s="75">
        <v>0</v>
      </c>
      <c r="K250" s="75">
        <v>99116600</v>
      </c>
      <c r="L250" s="75">
        <v>6326663</v>
      </c>
      <c r="M250" s="4">
        <f t="shared" si="81"/>
        <v>6.3830508713979286E-2</v>
      </c>
    </row>
    <row r="251" spans="1:13" ht="15" x14ac:dyDescent="0.25">
      <c r="A251" s="21" t="s">
        <v>247</v>
      </c>
      <c r="B251" s="74" t="s">
        <v>631</v>
      </c>
      <c r="C251" s="35">
        <v>1116</v>
      </c>
      <c r="D251" s="24" t="s">
        <v>248</v>
      </c>
      <c r="E251" s="103" t="s">
        <v>302</v>
      </c>
      <c r="F251" s="75">
        <v>0</v>
      </c>
      <c r="G251" s="75">
        <v>0</v>
      </c>
      <c r="H251" s="75">
        <v>0</v>
      </c>
      <c r="I251" s="75">
        <v>0</v>
      </c>
      <c r="J251" s="75">
        <v>0</v>
      </c>
      <c r="K251" s="75">
        <v>0</v>
      </c>
      <c r="L251" s="75">
        <v>770695930</v>
      </c>
      <c r="M251" s="4" t="str">
        <f t="shared" si="81"/>
        <v/>
      </c>
    </row>
    <row r="252" spans="1:13" ht="15" x14ac:dyDescent="0.25">
      <c r="A252" s="21" t="s">
        <v>247</v>
      </c>
      <c r="B252" s="74" t="s">
        <v>689</v>
      </c>
      <c r="C252" s="35">
        <v>1116</v>
      </c>
      <c r="D252" s="24" t="s">
        <v>248</v>
      </c>
      <c r="E252" s="103" t="s">
        <v>325</v>
      </c>
      <c r="F252" s="75">
        <v>107120000</v>
      </c>
      <c r="G252" s="75">
        <v>0</v>
      </c>
      <c r="H252" s="75">
        <v>0</v>
      </c>
      <c r="I252" s="75">
        <v>0</v>
      </c>
      <c r="J252" s="75">
        <v>0</v>
      </c>
      <c r="K252" s="75">
        <v>107120000</v>
      </c>
      <c r="L252" s="75">
        <v>0</v>
      </c>
      <c r="M252" s="4">
        <f t="shared" si="81"/>
        <v>0</v>
      </c>
    </row>
    <row r="253" spans="1:13" ht="15" x14ac:dyDescent="0.25">
      <c r="A253" s="21" t="s">
        <v>247</v>
      </c>
      <c r="B253" s="74" t="s">
        <v>381</v>
      </c>
      <c r="C253" s="35">
        <v>1116</v>
      </c>
      <c r="D253" s="24" t="s">
        <v>248</v>
      </c>
      <c r="E253" s="103" t="s">
        <v>382</v>
      </c>
      <c r="F253" s="75">
        <v>1000000000</v>
      </c>
      <c r="G253" s="75"/>
      <c r="H253" s="75"/>
      <c r="I253" s="75"/>
      <c r="J253" s="75"/>
      <c r="K253" s="75">
        <v>1000000000</v>
      </c>
      <c r="L253" s="75">
        <v>0</v>
      </c>
      <c r="M253" s="4">
        <f t="shared" si="81"/>
        <v>0</v>
      </c>
    </row>
    <row r="254" spans="1:13" ht="15" x14ac:dyDescent="0.25">
      <c r="A254" s="21" t="s">
        <v>247</v>
      </c>
      <c r="B254" s="74" t="s">
        <v>513</v>
      </c>
      <c r="C254" s="35">
        <v>1116</v>
      </c>
      <c r="D254" s="24" t="s">
        <v>248</v>
      </c>
      <c r="E254" s="103" t="s">
        <v>514</v>
      </c>
      <c r="F254" s="75"/>
      <c r="G254" s="75">
        <v>0</v>
      </c>
      <c r="H254" s="75">
        <v>4629651667</v>
      </c>
      <c r="I254" s="75">
        <v>0</v>
      </c>
      <c r="J254" s="75">
        <v>0</v>
      </c>
      <c r="K254" s="75">
        <v>4629651667</v>
      </c>
      <c r="L254" s="75">
        <v>0</v>
      </c>
      <c r="M254" s="4">
        <f t="shared" si="81"/>
        <v>0</v>
      </c>
    </row>
    <row r="255" spans="1:13" ht="15" x14ac:dyDescent="0.2">
      <c r="A255" s="17" t="s">
        <v>423</v>
      </c>
      <c r="B255" s="15"/>
      <c r="C255" s="16"/>
      <c r="D255" s="50" t="s">
        <v>255</v>
      </c>
      <c r="E255" s="55"/>
      <c r="F255" s="39">
        <f t="shared" ref="F255:L255" si="89">SUBTOTAL(9,F256:F530)</f>
        <v>400238531936</v>
      </c>
      <c r="G255" s="39">
        <f t="shared" si="89"/>
        <v>0</v>
      </c>
      <c r="H255" s="39">
        <f t="shared" si="89"/>
        <v>398066227679</v>
      </c>
      <c r="I255" s="39">
        <f t="shared" si="89"/>
        <v>3206000000</v>
      </c>
      <c r="J255" s="39">
        <f t="shared" si="89"/>
        <v>14413532895</v>
      </c>
      <c r="K255" s="39">
        <f t="shared" si="89"/>
        <v>809512292510</v>
      </c>
      <c r="L255" s="39">
        <f t="shared" si="89"/>
        <v>328416704880</v>
      </c>
      <c r="M255" s="40">
        <f t="shared" si="81"/>
        <v>0.40569699548564053</v>
      </c>
    </row>
    <row r="256" spans="1:13" ht="15" x14ac:dyDescent="0.2">
      <c r="A256" s="17" t="s">
        <v>256</v>
      </c>
      <c r="B256" s="15"/>
      <c r="C256" s="16"/>
      <c r="D256" s="50" t="s">
        <v>257</v>
      </c>
      <c r="E256" s="55"/>
      <c r="F256" s="32">
        <f t="shared" ref="F256:L256" si="90">SUBTOTAL(9,F257:F268)</f>
        <v>41474038159</v>
      </c>
      <c r="G256" s="32">
        <f t="shared" si="90"/>
        <v>0</v>
      </c>
      <c r="H256" s="32">
        <f t="shared" si="90"/>
        <v>98893062451</v>
      </c>
      <c r="I256" s="32">
        <f t="shared" si="90"/>
        <v>0</v>
      </c>
      <c r="J256" s="32">
        <f t="shared" si="90"/>
        <v>0</v>
      </c>
      <c r="K256" s="32">
        <f t="shared" si="90"/>
        <v>140367100610</v>
      </c>
      <c r="L256" s="32">
        <f t="shared" si="90"/>
        <v>9889306245</v>
      </c>
      <c r="M256" s="33">
        <f t="shared" si="81"/>
        <v>7.0453163184418355E-2</v>
      </c>
    </row>
    <row r="257" spans="1:13" ht="15" x14ac:dyDescent="0.25">
      <c r="A257" s="27"/>
      <c r="B257" s="22"/>
      <c r="C257" s="23"/>
      <c r="D257" s="24"/>
      <c r="E257" s="25"/>
      <c r="F257" s="9"/>
      <c r="G257" s="9"/>
      <c r="H257" s="9"/>
      <c r="I257" s="9"/>
      <c r="J257" s="9"/>
      <c r="K257" s="9"/>
      <c r="L257" s="9"/>
      <c r="M257" s="4" t="str">
        <f t="shared" si="81"/>
        <v/>
      </c>
    </row>
    <row r="258" spans="1:13" ht="24.75" customHeight="1" x14ac:dyDescent="0.2">
      <c r="A258" s="14" t="s">
        <v>258</v>
      </c>
      <c r="B258" s="15"/>
      <c r="C258" s="16"/>
      <c r="D258" s="26" t="s">
        <v>424</v>
      </c>
      <c r="E258" s="55"/>
      <c r="F258" s="32">
        <f t="shared" ref="F258:L258" si="91">SUBTOTAL(9,F259:F260)</f>
        <v>0</v>
      </c>
      <c r="G258" s="32">
        <f t="shared" si="91"/>
        <v>0</v>
      </c>
      <c r="H258" s="32">
        <f t="shared" si="91"/>
        <v>0</v>
      </c>
      <c r="I258" s="32">
        <f t="shared" si="91"/>
        <v>0</v>
      </c>
      <c r="J258" s="32">
        <f t="shared" si="91"/>
        <v>0</v>
      </c>
      <c r="K258" s="32">
        <f t="shared" si="91"/>
        <v>0</v>
      </c>
      <c r="L258" s="32">
        <f t="shared" si="91"/>
        <v>0</v>
      </c>
      <c r="M258" s="33" t="str">
        <f t="shared" si="81"/>
        <v/>
      </c>
    </row>
    <row r="259" spans="1:13" ht="30" x14ac:dyDescent="0.2">
      <c r="A259" s="14" t="s">
        <v>259</v>
      </c>
      <c r="B259" s="15"/>
      <c r="C259" s="16"/>
      <c r="D259" s="26" t="s">
        <v>260</v>
      </c>
      <c r="E259" s="55"/>
      <c r="F259" s="32">
        <f t="shared" ref="F259:L259" si="92">SUBTOTAL(9,F260:F260)</f>
        <v>0</v>
      </c>
      <c r="G259" s="32">
        <f t="shared" si="92"/>
        <v>0</v>
      </c>
      <c r="H259" s="32">
        <f t="shared" si="92"/>
        <v>0</v>
      </c>
      <c r="I259" s="32">
        <f t="shared" si="92"/>
        <v>0</v>
      </c>
      <c r="J259" s="32">
        <f t="shared" si="92"/>
        <v>0</v>
      </c>
      <c r="K259" s="32">
        <f t="shared" si="92"/>
        <v>0</v>
      </c>
      <c r="L259" s="32">
        <f t="shared" si="92"/>
        <v>0</v>
      </c>
      <c r="M259" s="33" t="str">
        <f t="shared" si="81"/>
        <v/>
      </c>
    </row>
    <row r="260" spans="1:13" ht="15" x14ac:dyDescent="0.25">
      <c r="A260" s="21"/>
      <c r="B260" s="22"/>
      <c r="C260" s="23"/>
      <c r="D260" s="24"/>
      <c r="E260" s="25"/>
      <c r="F260" s="3"/>
      <c r="G260" s="3"/>
      <c r="H260" s="3"/>
      <c r="I260" s="3"/>
      <c r="J260" s="3"/>
      <c r="K260" s="3"/>
      <c r="L260" s="9"/>
      <c r="M260" s="4" t="str">
        <f t="shared" si="81"/>
        <v/>
      </c>
    </row>
    <row r="261" spans="1:13" ht="15" x14ac:dyDescent="0.2">
      <c r="A261" s="14" t="s">
        <v>261</v>
      </c>
      <c r="B261" s="15"/>
      <c r="C261" s="16"/>
      <c r="D261" s="49" t="s">
        <v>262</v>
      </c>
      <c r="E261" s="55"/>
      <c r="F261" s="32">
        <f t="shared" ref="F261:L261" si="93">SUBTOTAL(9,F262:F268)</f>
        <v>41474038159</v>
      </c>
      <c r="G261" s="32">
        <f t="shared" si="93"/>
        <v>0</v>
      </c>
      <c r="H261" s="32">
        <f t="shared" si="93"/>
        <v>98893062451</v>
      </c>
      <c r="I261" s="32">
        <f t="shared" si="93"/>
        <v>0</v>
      </c>
      <c r="J261" s="32">
        <f t="shared" si="93"/>
        <v>0</v>
      </c>
      <c r="K261" s="32">
        <f t="shared" si="93"/>
        <v>140367100610</v>
      </c>
      <c r="L261" s="32">
        <f t="shared" si="93"/>
        <v>9889306245</v>
      </c>
      <c r="M261" s="33">
        <f t="shared" si="81"/>
        <v>7.0453163184418355E-2</v>
      </c>
    </row>
    <row r="262" spans="1:13" ht="15" x14ac:dyDescent="0.2">
      <c r="A262" s="14" t="s">
        <v>263</v>
      </c>
      <c r="B262" s="15"/>
      <c r="C262" s="16"/>
      <c r="D262" s="49" t="s">
        <v>238</v>
      </c>
      <c r="E262" s="55"/>
      <c r="F262" s="32">
        <f t="shared" ref="F262:L262" si="94">SUBTOTAL(9,F263:F267)</f>
        <v>41474038159</v>
      </c>
      <c r="G262" s="32">
        <f t="shared" si="94"/>
        <v>0</v>
      </c>
      <c r="H262" s="32">
        <f t="shared" si="94"/>
        <v>98893062451</v>
      </c>
      <c r="I262" s="32">
        <f t="shared" si="94"/>
        <v>0</v>
      </c>
      <c r="J262" s="32">
        <f t="shared" si="94"/>
        <v>0</v>
      </c>
      <c r="K262" s="32">
        <f t="shared" si="94"/>
        <v>140367100610</v>
      </c>
      <c r="L262" s="32">
        <f t="shared" si="94"/>
        <v>9889306245</v>
      </c>
      <c r="M262" s="33">
        <f t="shared" si="81"/>
        <v>7.0453163184418355E-2</v>
      </c>
    </row>
    <row r="263" spans="1:13" ht="15" x14ac:dyDescent="0.2">
      <c r="A263" s="14" t="s">
        <v>264</v>
      </c>
      <c r="B263" s="15"/>
      <c r="C263" s="16"/>
      <c r="D263" s="49" t="s">
        <v>239</v>
      </c>
      <c r="E263" s="55"/>
      <c r="F263" s="32">
        <f t="shared" ref="F263:L263" si="95">SUBTOTAL(9,F264:F266)</f>
        <v>41474038159</v>
      </c>
      <c r="G263" s="32">
        <f t="shared" si="95"/>
        <v>0</v>
      </c>
      <c r="H263" s="32">
        <f t="shared" si="95"/>
        <v>98893062451</v>
      </c>
      <c r="I263" s="32">
        <f t="shared" si="95"/>
        <v>0</v>
      </c>
      <c r="J263" s="32">
        <f t="shared" si="95"/>
        <v>0</v>
      </c>
      <c r="K263" s="32">
        <f t="shared" si="95"/>
        <v>140367100610</v>
      </c>
      <c r="L263" s="32">
        <f t="shared" si="95"/>
        <v>9889306245</v>
      </c>
      <c r="M263" s="33">
        <f t="shared" si="81"/>
        <v>7.0453163184418355E-2</v>
      </c>
    </row>
    <row r="264" spans="1:13" ht="30" x14ac:dyDescent="0.25">
      <c r="A264" s="27" t="s">
        <v>265</v>
      </c>
      <c r="B264" s="22" t="s">
        <v>768</v>
      </c>
      <c r="C264" s="23">
        <v>1114</v>
      </c>
      <c r="D264" s="24" t="s">
        <v>266</v>
      </c>
      <c r="E264" s="25" t="s">
        <v>267</v>
      </c>
      <c r="F264" s="75">
        <v>613285942</v>
      </c>
      <c r="G264" s="75">
        <v>0</v>
      </c>
      <c r="H264" s="75">
        <v>0</v>
      </c>
      <c r="I264" s="75">
        <v>0</v>
      </c>
      <c r="J264" s="75">
        <v>0</v>
      </c>
      <c r="K264" s="75">
        <v>613285942</v>
      </c>
      <c r="L264" s="9">
        <v>0</v>
      </c>
      <c r="M264" s="4">
        <f t="shared" ref="M264:M295" si="96">+IF(ISNUMBER(L264/K264)=TRUE,L264/K264,"")</f>
        <v>0</v>
      </c>
    </row>
    <row r="265" spans="1:13" ht="15" x14ac:dyDescent="0.25">
      <c r="A265" s="27" t="s">
        <v>265</v>
      </c>
      <c r="B265" s="22" t="s">
        <v>769</v>
      </c>
      <c r="C265" s="23">
        <v>1114</v>
      </c>
      <c r="D265" s="24" t="s">
        <v>266</v>
      </c>
      <c r="E265" s="25" t="s">
        <v>425</v>
      </c>
      <c r="F265" s="75">
        <v>40860752217</v>
      </c>
      <c r="G265" s="75">
        <v>0</v>
      </c>
      <c r="H265" s="75">
        <v>0</v>
      </c>
      <c r="I265" s="75">
        <v>0</v>
      </c>
      <c r="J265" s="75">
        <v>0</v>
      </c>
      <c r="K265" s="75">
        <v>40860752217</v>
      </c>
      <c r="L265" s="75">
        <v>0</v>
      </c>
      <c r="M265" s="4">
        <f t="shared" si="96"/>
        <v>0</v>
      </c>
    </row>
    <row r="266" spans="1:13" ht="52.5" customHeight="1" x14ac:dyDescent="0.25">
      <c r="A266" s="27" t="s">
        <v>268</v>
      </c>
      <c r="B266" s="22" t="s">
        <v>770</v>
      </c>
      <c r="C266" s="23">
        <v>1114</v>
      </c>
      <c r="D266" s="24" t="s">
        <v>269</v>
      </c>
      <c r="E266" s="24" t="s">
        <v>385</v>
      </c>
      <c r="F266" s="75">
        <v>0</v>
      </c>
      <c r="G266" s="75">
        <v>0</v>
      </c>
      <c r="H266" s="75">
        <v>98893062451</v>
      </c>
      <c r="I266" s="75">
        <v>0</v>
      </c>
      <c r="J266" s="75">
        <v>0</v>
      </c>
      <c r="K266" s="75">
        <v>98893062451</v>
      </c>
      <c r="L266" s="75">
        <v>9889306245</v>
      </c>
      <c r="M266" s="4">
        <f t="shared" si="96"/>
        <v>9.9999999998988801E-2</v>
      </c>
    </row>
    <row r="267" spans="1:13" ht="15" x14ac:dyDescent="0.2">
      <c r="A267" s="14" t="s">
        <v>270</v>
      </c>
      <c r="B267" s="15"/>
      <c r="C267" s="16"/>
      <c r="D267" s="49" t="s">
        <v>271</v>
      </c>
      <c r="E267" s="55"/>
      <c r="F267" s="32">
        <f t="shared" ref="F267:L267" si="97">SUBTOTAL(9,F268:F268)</f>
        <v>0</v>
      </c>
      <c r="G267" s="32">
        <f t="shared" si="97"/>
        <v>0</v>
      </c>
      <c r="H267" s="32">
        <f t="shared" si="97"/>
        <v>0</v>
      </c>
      <c r="I267" s="32">
        <f t="shared" si="97"/>
        <v>0</v>
      </c>
      <c r="J267" s="32">
        <f t="shared" si="97"/>
        <v>0</v>
      </c>
      <c r="K267" s="32">
        <f t="shared" si="97"/>
        <v>0</v>
      </c>
      <c r="L267" s="32">
        <f t="shared" si="97"/>
        <v>0</v>
      </c>
      <c r="M267" s="33" t="str">
        <f t="shared" si="96"/>
        <v/>
      </c>
    </row>
    <row r="268" spans="1:13" ht="15" x14ac:dyDescent="0.2">
      <c r="A268" s="21"/>
      <c r="B268" s="22"/>
      <c r="C268" s="35"/>
      <c r="D268" s="24"/>
      <c r="E268" s="25"/>
      <c r="F268" s="3"/>
      <c r="G268" s="3"/>
      <c r="H268" s="3"/>
      <c r="I268" s="3"/>
      <c r="J268" s="3"/>
      <c r="K268" s="3"/>
      <c r="L268" s="3"/>
      <c r="M268" s="4" t="str">
        <f t="shared" si="96"/>
        <v/>
      </c>
    </row>
    <row r="269" spans="1:13" s="8" customFormat="1" ht="45" x14ac:dyDescent="0.2">
      <c r="A269" s="41" t="s">
        <v>272</v>
      </c>
      <c r="B269" s="42"/>
      <c r="C269" s="43"/>
      <c r="D269" s="26" t="s">
        <v>273</v>
      </c>
      <c r="E269" s="58"/>
      <c r="F269" s="39">
        <f>SUBTOTAL(9,F270:F270)</f>
        <v>0</v>
      </c>
      <c r="G269" s="39">
        <f t="shared" ref="G269:L269" si="98">SUBTOTAL(9,G270:G270)</f>
        <v>0</v>
      </c>
      <c r="H269" s="39">
        <f t="shared" si="98"/>
        <v>0</v>
      </c>
      <c r="I269" s="39">
        <f t="shared" si="98"/>
        <v>0</v>
      </c>
      <c r="J269" s="39">
        <f t="shared" si="98"/>
        <v>0</v>
      </c>
      <c r="K269" s="39">
        <f t="shared" si="98"/>
        <v>0</v>
      </c>
      <c r="L269" s="39">
        <f t="shared" si="98"/>
        <v>0</v>
      </c>
      <c r="M269" s="40" t="str">
        <f t="shared" si="96"/>
        <v/>
      </c>
    </row>
    <row r="270" spans="1:13" ht="39.75" customHeight="1" x14ac:dyDescent="0.25">
      <c r="A270" s="21"/>
      <c r="B270" s="34"/>
      <c r="C270" s="35"/>
      <c r="D270" s="24"/>
      <c r="E270" s="25"/>
      <c r="F270" s="9"/>
      <c r="G270" s="9"/>
      <c r="H270" s="3"/>
      <c r="I270" s="3"/>
      <c r="J270" s="3"/>
      <c r="K270" s="3"/>
      <c r="L270" s="9"/>
      <c r="M270" s="4" t="str">
        <f t="shared" si="96"/>
        <v/>
      </c>
    </row>
    <row r="271" spans="1:13" ht="15" x14ac:dyDescent="0.2">
      <c r="A271" s="14" t="s">
        <v>274</v>
      </c>
      <c r="B271" s="15"/>
      <c r="C271" s="16"/>
      <c r="D271" s="50" t="s">
        <v>275</v>
      </c>
      <c r="E271" s="55"/>
      <c r="F271" s="32">
        <f t="shared" ref="F271:L271" si="99">SUBTOTAL(9,F272:F276)</f>
        <v>267000000000</v>
      </c>
      <c r="G271" s="32">
        <f t="shared" si="99"/>
        <v>0</v>
      </c>
      <c r="H271" s="32">
        <f t="shared" si="99"/>
        <v>0</v>
      </c>
      <c r="I271" s="32">
        <f t="shared" si="99"/>
        <v>0</v>
      </c>
      <c r="J271" s="32">
        <f t="shared" si="99"/>
        <v>0</v>
      </c>
      <c r="K271" s="32">
        <f t="shared" si="99"/>
        <v>267000000000</v>
      </c>
      <c r="L271" s="32">
        <f t="shared" si="99"/>
        <v>0</v>
      </c>
      <c r="M271" s="33">
        <f t="shared" si="96"/>
        <v>0</v>
      </c>
    </row>
    <row r="272" spans="1:13" ht="15" x14ac:dyDescent="0.2">
      <c r="A272" s="14" t="s">
        <v>276</v>
      </c>
      <c r="B272" s="15"/>
      <c r="C272" s="16"/>
      <c r="D272" s="50" t="s">
        <v>277</v>
      </c>
      <c r="E272" s="55"/>
      <c r="F272" s="32">
        <f t="shared" ref="F272:L272" si="100">SUBTOTAL(9,F273:F274)</f>
        <v>264000000000</v>
      </c>
      <c r="G272" s="32">
        <f t="shared" si="100"/>
        <v>0</v>
      </c>
      <c r="H272" s="32">
        <f t="shared" si="100"/>
        <v>0</v>
      </c>
      <c r="I272" s="32">
        <f t="shared" si="100"/>
        <v>0</v>
      </c>
      <c r="J272" s="32">
        <f t="shared" si="100"/>
        <v>0</v>
      </c>
      <c r="K272" s="32">
        <f t="shared" si="100"/>
        <v>264000000000</v>
      </c>
      <c r="L272" s="32">
        <f t="shared" si="100"/>
        <v>0</v>
      </c>
      <c r="M272" s="33">
        <f t="shared" si="96"/>
        <v>0</v>
      </c>
    </row>
    <row r="273" spans="1:13" ht="15" x14ac:dyDescent="0.25">
      <c r="A273" s="21" t="s">
        <v>278</v>
      </c>
      <c r="B273" s="34" t="s">
        <v>690</v>
      </c>
      <c r="C273" s="35" t="s">
        <v>21</v>
      </c>
      <c r="D273" s="24" t="s">
        <v>279</v>
      </c>
      <c r="E273" s="59" t="s">
        <v>280</v>
      </c>
      <c r="F273" s="75">
        <v>4000000000</v>
      </c>
      <c r="G273" s="75">
        <v>0</v>
      </c>
      <c r="H273" s="75">
        <v>0</v>
      </c>
      <c r="I273" s="75">
        <v>0</v>
      </c>
      <c r="J273" s="75">
        <v>0</v>
      </c>
      <c r="K273" s="75">
        <v>4000000000</v>
      </c>
      <c r="L273" s="75">
        <v>0</v>
      </c>
      <c r="M273" s="4"/>
    </row>
    <row r="274" spans="1:13" ht="15" x14ac:dyDescent="0.25">
      <c r="A274" s="21" t="s">
        <v>278</v>
      </c>
      <c r="B274" s="34" t="s">
        <v>691</v>
      </c>
      <c r="C274" s="35" t="s">
        <v>21</v>
      </c>
      <c r="D274" s="24" t="s">
        <v>279</v>
      </c>
      <c r="E274" s="59" t="s">
        <v>280</v>
      </c>
      <c r="F274" s="75">
        <v>260000000000</v>
      </c>
      <c r="G274" s="75">
        <v>0</v>
      </c>
      <c r="H274" s="75">
        <v>0</v>
      </c>
      <c r="I274" s="75">
        <v>0</v>
      </c>
      <c r="J274" s="75">
        <v>0</v>
      </c>
      <c r="K274" s="75">
        <v>260000000000</v>
      </c>
      <c r="L274" s="75">
        <v>0</v>
      </c>
      <c r="M274" s="4">
        <f>+IF(ISNUMBER(L274/K274)=TRUE,L274/K274,"")</f>
        <v>0</v>
      </c>
    </row>
    <row r="275" spans="1:13" ht="15" x14ac:dyDescent="0.2">
      <c r="A275" s="14" t="s">
        <v>281</v>
      </c>
      <c r="B275" s="15"/>
      <c r="C275" s="16"/>
      <c r="D275" s="50" t="s">
        <v>282</v>
      </c>
      <c r="E275" s="55"/>
      <c r="F275" s="32">
        <f t="shared" ref="F275:L275" si="101">SUBTOTAL(9,F276:F276)</f>
        <v>3000000000</v>
      </c>
      <c r="G275" s="32">
        <f t="shared" si="101"/>
        <v>0</v>
      </c>
      <c r="H275" s="32">
        <f t="shared" si="101"/>
        <v>0</v>
      </c>
      <c r="I275" s="32">
        <f t="shared" si="101"/>
        <v>0</v>
      </c>
      <c r="J275" s="32">
        <f t="shared" si="101"/>
        <v>0</v>
      </c>
      <c r="K275" s="32">
        <f t="shared" si="101"/>
        <v>3000000000</v>
      </c>
      <c r="L275" s="32">
        <f t="shared" si="101"/>
        <v>0</v>
      </c>
      <c r="M275" s="33">
        <f t="shared" si="96"/>
        <v>0</v>
      </c>
    </row>
    <row r="276" spans="1:13" ht="15" x14ac:dyDescent="0.25">
      <c r="A276" s="21" t="s">
        <v>281</v>
      </c>
      <c r="B276" s="34" t="s">
        <v>692</v>
      </c>
      <c r="C276" s="35" t="s">
        <v>21</v>
      </c>
      <c r="D276" s="24" t="s">
        <v>282</v>
      </c>
      <c r="E276" s="25" t="s">
        <v>283</v>
      </c>
      <c r="F276" s="67">
        <v>3000000000</v>
      </c>
      <c r="G276" s="67">
        <v>0</v>
      </c>
      <c r="H276" s="67">
        <v>0</v>
      </c>
      <c r="I276" s="67">
        <v>0</v>
      </c>
      <c r="J276" s="67">
        <v>0</v>
      </c>
      <c r="K276" s="67">
        <v>3000000000</v>
      </c>
      <c r="L276" s="67">
        <v>0</v>
      </c>
      <c r="M276" s="4">
        <f t="shared" si="96"/>
        <v>0</v>
      </c>
    </row>
    <row r="277" spans="1:13" ht="30" x14ac:dyDescent="0.2">
      <c r="A277" s="14" t="s">
        <v>284</v>
      </c>
      <c r="B277" s="37"/>
      <c r="C277" s="38"/>
      <c r="D277" s="26" t="s">
        <v>285</v>
      </c>
      <c r="E277" s="56"/>
      <c r="F277" s="32">
        <f t="shared" ref="F277:L277" si="102">SUBTOTAL(9,F278:F278)</f>
        <v>0</v>
      </c>
      <c r="G277" s="32">
        <f t="shared" si="102"/>
        <v>0</v>
      </c>
      <c r="H277" s="32">
        <f t="shared" si="102"/>
        <v>0</v>
      </c>
      <c r="I277" s="32">
        <f t="shared" si="102"/>
        <v>0</v>
      </c>
      <c r="J277" s="32">
        <f t="shared" si="102"/>
        <v>0</v>
      </c>
      <c r="K277" s="32">
        <f t="shared" si="102"/>
        <v>0</v>
      </c>
      <c r="L277" s="32">
        <f t="shared" si="102"/>
        <v>1353250993</v>
      </c>
      <c r="M277" s="33" t="str">
        <f t="shared" si="96"/>
        <v/>
      </c>
    </row>
    <row r="278" spans="1:13" ht="30" x14ac:dyDescent="0.25">
      <c r="A278" s="21" t="s">
        <v>286</v>
      </c>
      <c r="B278" s="34" t="s">
        <v>250</v>
      </c>
      <c r="C278" s="35" t="s">
        <v>21</v>
      </c>
      <c r="D278" s="24" t="s">
        <v>287</v>
      </c>
      <c r="E278" s="25" t="s">
        <v>251</v>
      </c>
      <c r="F278" s="75">
        <v>0</v>
      </c>
      <c r="G278" s="75">
        <v>0</v>
      </c>
      <c r="H278" s="75">
        <v>0</v>
      </c>
      <c r="I278" s="75">
        <v>0</v>
      </c>
      <c r="J278" s="75">
        <v>0</v>
      </c>
      <c r="K278" s="75">
        <v>0</v>
      </c>
      <c r="L278" s="75">
        <v>1353250993</v>
      </c>
      <c r="M278" s="4" t="str">
        <f t="shared" si="96"/>
        <v/>
      </c>
    </row>
    <row r="279" spans="1:13" ht="15" x14ac:dyDescent="0.2">
      <c r="A279" s="14" t="s">
        <v>288</v>
      </c>
      <c r="B279" s="37"/>
      <c r="C279" s="38"/>
      <c r="D279" s="49" t="s">
        <v>289</v>
      </c>
      <c r="E279" s="55"/>
      <c r="F279" s="32">
        <f t="shared" ref="F279:L279" si="103">SUBTOTAL(9,F280:F412)</f>
        <v>0</v>
      </c>
      <c r="G279" s="32">
        <f t="shared" si="103"/>
        <v>0</v>
      </c>
      <c r="H279" s="32">
        <f t="shared" si="103"/>
        <v>294812450831</v>
      </c>
      <c r="I279" s="32">
        <f t="shared" si="103"/>
        <v>0</v>
      </c>
      <c r="J279" s="32">
        <f t="shared" si="103"/>
        <v>0</v>
      </c>
      <c r="K279" s="32">
        <f t="shared" si="103"/>
        <v>294812450831</v>
      </c>
      <c r="L279" s="32">
        <f t="shared" si="103"/>
        <v>294812450831</v>
      </c>
      <c r="M279" s="33">
        <f t="shared" si="96"/>
        <v>1</v>
      </c>
    </row>
    <row r="280" spans="1:13" ht="15" x14ac:dyDescent="0.2">
      <c r="A280" s="14" t="s">
        <v>290</v>
      </c>
      <c r="B280" s="37"/>
      <c r="C280" s="38"/>
      <c r="D280" s="49" t="s">
        <v>291</v>
      </c>
      <c r="E280" s="55"/>
      <c r="F280" s="32">
        <f t="shared" ref="F280:L280" si="104">SUBTOTAL(9,F281:F291)</f>
        <v>0</v>
      </c>
      <c r="G280" s="32">
        <f t="shared" si="104"/>
        <v>0</v>
      </c>
      <c r="H280" s="32">
        <f t="shared" si="104"/>
        <v>1175531061</v>
      </c>
      <c r="I280" s="32">
        <f t="shared" si="104"/>
        <v>0</v>
      </c>
      <c r="J280" s="32">
        <f t="shared" si="104"/>
        <v>0</v>
      </c>
      <c r="K280" s="32">
        <f t="shared" si="104"/>
        <v>1175531061</v>
      </c>
      <c r="L280" s="32">
        <f t="shared" si="104"/>
        <v>1175531061</v>
      </c>
      <c r="M280" s="33">
        <f t="shared" si="96"/>
        <v>1</v>
      </c>
    </row>
    <row r="281" spans="1:13" ht="15" x14ac:dyDescent="0.2">
      <c r="A281" s="21"/>
      <c r="B281" s="45"/>
      <c r="C281" s="35"/>
      <c r="D281" s="24"/>
      <c r="E281" s="25"/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4" t="str">
        <f t="shared" si="96"/>
        <v/>
      </c>
    </row>
    <row r="282" spans="1:13" ht="15" x14ac:dyDescent="0.2">
      <c r="A282" s="14" t="s">
        <v>292</v>
      </c>
      <c r="B282" s="37"/>
      <c r="C282" s="38"/>
      <c r="D282" s="49" t="s">
        <v>293</v>
      </c>
      <c r="E282" s="55"/>
      <c r="F282" s="32">
        <f t="shared" ref="F282:L282" si="105">SUBTOTAL(9,F283:F283)</f>
        <v>0</v>
      </c>
      <c r="G282" s="32">
        <f t="shared" si="105"/>
        <v>0</v>
      </c>
      <c r="H282" s="32">
        <f t="shared" si="105"/>
        <v>283773470</v>
      </c>
      <c r="I282" s="32">
        <f t="shared" si="105"/>
        <v>0</v>
      </c>
      <c r="J282" s="32">
        <f t="shared" si="105"/>
        <v>0</v>
      </c>
      <c r="K282" s="32">
        <f t="shared" si="105"/>
        <v>283773470</v>
      </c>
      <c r="L282" s="32">
        <f t="shared" si="105"/>
        <v>283773470</v>
      </c>
      <c r="M282" s="33">
        <f t="shared" si="96"/>
        <v>1</v>
      </c>
    </row>
    <row r="283" spans="1:13" ht="52.5" customHeight="1" x14ac:dyDescent="0.25">
      <c r="A283" s="21" t="s">
        <v>295</v>
      </c>
      <c r="B283" s="45" t="s">
        <v>618</v>
      </c>
      <c r="C283" s="35" t="s">
        <v>33</v>
      </c>
      <c r="D283" s="24" t="s">
        <v>426</v>
      </c>
      <c r="E283" s="25" t="s">
        <v>403</v>
      </c>
      <c r="F283" s="9"/>
      <c r="G283" s="9"/>
      <c r="H283" s="3">
        <v>283773470</v>
      </c>
      <c r="I283" s="3">
        <v>0</v>
      </c>
      <c r="J283" s="3">
        <v>0</v>
      </c>
      <c r="K283" s="3">
        <v>283773470</v>
      </c>
      <c r="L283" s="3">
        <v>283773470</v>
      </c>
      <c r="M283" s="4">
        <f t="shared" si="96"/>
        <v>1</v>
      </c>
    </row>
    <row r="284" spans="1:13" ht="15" x14ac:dyDescent="0.2">
      <c r="A284" s="14" t="s">
        <v>296</v>
      </c>
      <c r="B284" s="37"/>
      <c r="C284" s="38"/>
      <c r="D284" s="49" t="s">
        <v>297</v>
      </c>
      <c r="E284" s="55"/>
      <c r="F284" s="32">
        <f>SUBTOTAL(9,F285:F291)</f>
        <v>0</v>
      </c>
      <c r="G284" s="32">
        <f t="shared" ref="G284:L284" si="106">SUBTOTAL(9,G285:G291)</f>
        <v>0</v>
      </c>
      <c r="H284" s="32">
        <f t="shared" si="106"/>
        <v>891757591</v>
      </c>
      <c r="I284" s="32">
        <f t="shared" si="106"/>
        <v>0</v>
      </c>
      <c r="J284" s="32">
        <f t="shared" si="106"/>
        <v>0</v>
      </c>
      <c r="K284" s="32">
        <f t="shared" si="106"/>
        <v>891757591</v>
      </c>
      <c r="L284" s="32">
        <f t="shared" si="106"/>
        <v>891757591</v>
      </c>
      <c r="M284" s="33">
        <f t="shared" si="96"/>
        <v>1</v>
      </c>
    </row>
    <row r="285" spans="1:13" s="8" customFormat="1" ht="30" x14ac:dyDescent="0.2">
      <c r="A285" s="21" t="s">
        <v>296</v>
      </c>
      <c r="B285" s="34" t="s">
        <v>619</v>
      </c>
      <c r="C285" s="35">
        <v>1116</v>
      </c>
      <c r="D285" s="78" t="s">
        <v>771</v>
      </c>
      <c r="E285" s="25" t="s">
        <v>34</v>
      </c>
      <c r="F285" s="83"/>
      <c r="G285" s="83"/>
      <c r="H285" s="84">
        <v>10869014</v>
      </c>
      <c r="I285" s="84">
        <v>0</v>
      </c>
      <c r="J285" s="84">
        <v>0</v>
      </c>
      <c r="K285" s="84">
        <v>10869014</v>
      </c>
      <c r="L285" s="84">
        <f>K285</f>
        <v>10869014</v>
      </c>
      <c r="M285" s="4">
        <v>1</v>
      </c>
    </row>
    <row r="286" spans="1:13" s="8" customFormat="1" ht="30" x14ac:dyDescent="0.2">
      <c r="A286" s="21" t="s">
        <v>296</v>
      </c>
      <c r="B286" s="34" t="s">
        <v>620</v>
      </c>
      <c r="C286" s="35">
        <v>1116</v>
      </c>
      <c r="D286" s="78" t="s">
        <v>771</v>
      </c>
      <c r="E286" s="82" t="s">
        <v>304</v>
      </c>
      <c r="F286" s="83"/>
      <c r="G286" s="83"/>
      <c r="H286" s="84">
        <v>30938548</v>
      </c>
      <c r="I286" s="84">
        <v>0</v>
      </c>
      <c r="J286" s="84">
        <v>0</v>
      </c>
      <c r="K286" s="84">
        <v>30938548</v>
      </c>
      <c r="L286" s="84">
        <f t="shared" ref="L286:L291" si="107">K286</f>
        <v>30938548</v>
      </c>
      <c r="M286" s="4">
        <v>1</v>
      </c>
    </row>
    <row r="287" spans="1:13" s="8" customFormat="1" ht="30" x14ac:dyDescent="0.2">
      <c r="A287" s="21" t="s">
        <v>296</v>
      </c>
      <c r="B287" s="34" t="s">
        <v>621</v>
      </c>
      <c r="C287" s="35">
        <v>1116</v>
      </c>
      <c r="D287" s="78" t="s">
        <v>771</v>
      </c>
      <c r="E287" s="82" t="s">
        <v>302</v>
      </c>
      <c r="F287" s="83"/>
      <c r="G287" s="83"/>
      <c r="H287" s="84">
        <v>730873804</v>
      </c>
      <c r="I287" s="84">
        <v>0</v>
      </c>
      <c r="J287" s="84">
        <v>0</v>
      </c>
      <c r="K287" s="84">
        <v>730873804</v>
      </c>
      <c r="L287" s="84">
        <f t="shared" si="107"/>
        <v>730873804</v>
      </c>
      <c r="M287" s="4">
        <v>1</v>
      </c>
    </row>
    <row r="288" spans="1:13" s="8" customFormat="1" ht="30" x14ac:dyDescent="0.2">
      <c r="A288" s="21" t="s">
        <v>296</v>
      </c>
      <c r="B288" s="34" t="s">
        <v>622</v>
      </c>
      <c r="C288" s="35">
        <v>1116</v>
      </c>
      <c r="D288" s="78" t="s">
        <v>771</v>
      </c>
      <c r="E288" s="82" t="s">
        <v>805</v>
      </c>
      <c r="F288" s="83"/>
      <c r="G288" s="83"/>
      <c r="H288" s="84">
        <v>82454839</v>
      </c>
      <c r="I288" s="84">
        <v>0</v>
      </c>
      <c r="J288" s="84">
        <v>0</v>
      </c>
      <c r="K288" s="84">
        <v>82454839</v>
      </c>
      <c r="L288" s="84">
        <f t="shared" si="107"/>
        <v>82454839</v>
      </c>
      <c r="M288" s="4">
        <v>1</v>
      </c>
    </row>
    <row r="289" spans="1:13" s="8" customFormat="1" ht="30" x14ac:dyDescent="0.2">
      <c r="A289" s="21" t="s">
        <v>296</v>
      </c>
      <c r="B289" s="34" t="s">
        <v>623</v>
      </c>
      <c r="C289" s="35">
        <v>1116</v>
      </c>
      <c r="D289" s="78" t="s">
        <v>771</v>
      </c>
      <c r="E289" s="82" t="s">
        <v>817</v>
      </c>
      <c r="F289" s="83"/>
      <c r="G289" s="83"/>
      <c r="H289" s="84">
        <v>15720000</v>
      </c>
      <c r="I289" s="84">
        <v>0</v>
      </c>
      <c r="J289" s="84">
        <v>0</v>
      </c>
      <c r="K289" s="84">
        <v>15720000</v>
      </c>
      <c r="L289" s="84">
        <f t="shared" si="107"/>
        <v>15720000</v>
      </c>
      <c r="M289" s="4">
        <v>1</v>
      </c>
    </row>
    <row r="290" spans="1:13" s="8" customFormat="1" ht="30" x14ac:dyDescent="0.2">
      <c r="A290" s="21" t="s">
        <v>296</v>
      </c>
      <c r="B290" s="34" t="s">
        <v>624</v>
      </c>
      <c r="C290" s="35">
        <v>1116</v>
      </c>
      <c r="D290" s="78" t="s">
        <v>771</v>
      </c>
      <c r="E290" s="82" t="s">
        <v>818</v>
      </c>
      <c r="F290" s="83"/>
      <c r="G290" s="83"/>
      <c r="H290" s="84">
        <v>4941386</v>
      </c>
      <c r="I290" s="84">
        <v>0</v>
      </c>
      <c r="J290" s="84">
        <v>0</v>
      </c>
      <c r="K290" s="84">
        <v>4941386</v>
      </c>
      <c r="L290" s="84">
        <f t="shared" si="107"/>
        <v>4941386</v>
      </c>
      <c r="M290" s="4">
        <v>1</v>
      </c>
    </row>
    <row r="291" spans="1:13" ht="30" x14ac:dyDescent="0.25">
      <c r="A291" s="21" t="s">
        <v>296</v>
      </c>
      <c r="B291" s="45" t="s">
        <v>625</v>
      </c>
      <c r="C291" s="35">
        <v>1116</v>
      </c>
      <c r="D291" s="78" t="s">
        <v>771</v>
      </c>
      <c r="E291" s="59" t="s">
        <v>819</v>
      </c>
      <c r="F291" s="9"/>
      <c r="G291" s="9"/>
      <c r="H291" s="9">
        <v>15960000</v>
      </c>
      <c r="I291" s="9">
        <v>0</v>
      </c>
      <c r="J291" s="9">
        <v>0</v>
      </c>
      <c r="K291" s="9">
        <v>15960000</v>
      </c>
      <c r="L291" s="84">
        <f t="shared" si="107"/>
        <v>15960000</v>
      </c>
      <c r="M291" s="4">
        <f t="shared" si="96"/>
        <v>1</v>
      </c>
    </row>
    <row r="292" spans="1:13" ht="15" x14ac:dyDescent="0.2">
      <c r="A292" s="14" t="s">
        <v>306</v>
      </c>
      <c r="B292" s="46"/>
      <c r="C292" s="38"/>
      <c r="D292" s="26" t="s">
        <v>307</v>
      </c>
      <c r="E292" s="55"/>
      <c r="F292" s="32">
        <f t="shared" ref="F292:L292" si="108">SUBTOTAL(9,F293:F412)</f>
        <v>0</v>
      </c>
      <c r="G292" s="32">
        <f t="shared" si="108"/>
        <v>0</v>
      </c>
      <c r="H292" s="32">
        <f t="shared" si="108"/>
        <v>293636919770</v>
      </c>
      <c r="I292" s="32">
        <f t="shared" si="108"/>
        <v>0</v>
      </c>
      <c r="J292" s="32">
        <f t="shared" si="108"/>
        <v>0</v>
      </c>
      <c r="K292" s="32">
        <f t="shared" si="108"/>
        <v>293636919770</v>
      </c>
      <c r="L292" s="32">
        <f t="shared" si="108"/>
        <v>293636919770</v>
      </c>
      <c r="M292" s="33">
        <f t="shared" si="96"/>
        <v>1</v>
      </c>
    </row>
    <row r="293" spans="1:13" ht="24" customHeight="1" x14ac:dyDescent="0.2">
      <c r="A293" s="14" t="s">
        <v>308</v>
      </c>
      <c r="B293" s="46"/>
      <c r="C293" s="38"/>
      <c r="D293" s="26" t="s">
        <v>309</v>
      </c>
      <c r="E293" s="55"/>
      <c r="F293" s="32">
        <f t="shared" ref="F293:L293" si="109">SUBTOTAL(9,F294:F412)</f>
        <v>0</v>
      </c>
      <c r="G293" s="32">
        <f t="shared" si="109"/>
        <v>0</v>
      </c>
      <c r="H293" s="32">
        <f t="shared" si="109"/>
        <v>293636919770</v>
      </c>
      <c r="I293" s="32">
        <f t="shared" si="109"/>
        <v>0</v>
      </c>
      <c r="J293" s="32">
        <f t="shared" si="109"/>
        <v>0</v>
      </c>
      <c r="K293" s="32">
        <f t="shared" si="109"/>
        <v>293636919770</v>
      </c>
      <c r="L293" s="32">
        <f t="shared" si="109"/>
        <v>293636919770</v>
      </c>
      <c r="M293" s="33">
        <f t="shared" si="96"/>
        <v>1</v>
      </c>
    </row>
    <row r="294" spans="1:13" ht="15" x14ac:dyDescent="0.2">
      <c r="A294" s="14" t="s">
        <v>310</v>
      </c>
      <c r="B294" s="46"/>
      <c r="C294" s="38"/>
      <c r="D294" s="26" t="s">
        <v>487</v>
      </c>
      <c r="E294" s="55"/>
      <c r="F294" s="32">
        <f>SUBTOTAL(9,F295:F295)</f>
        <v>0</v>
      </c>
      <c r="G294" s="32">
        <f t="shared" ref="G294:L294" si="110">SUBTOTAL(9,G295:G295)</f>
        <v>0</v>
      </c>
      <c r="H294" s="32">
        <f t="shared" si="110"/>
        <v>0</v>
      </c>
      <c r="I294" s="32">
        <f t="shared" si="110"/>
        <v>0</v>
      </c>
      <c r="J294" s="32">
        <f t="shared" si="110"/>
        <v>0</v>
      </c>
      <c r="K294" s="32">
        <f t="shared" si="110"/>
        <v>0</v>
      </c>
      <c r="L294" s="32">
        <f t="shared" si="110"/>
        <v>0</v>
      </c>
      <c r="M294" s="33" t="str">
        <f t="shared" si="96"/>
        <v/>
      </c>
    </row>
    <row r="295" spans="1:13" ht="21.75" customHeight="1" x14ac:dyDescent="0.25">
      <c r="A295" s="21"/>
      <c r="B295" s="34"/>
      <c r="C295" s="35"/>
      <c r="D295" s="24" t="s">
        <v>488</v>
      </c>
      <c r="E295" s="25"/>
      <c r="F295" s="9"/>
      <c r="G295" s="9"/>
      <c r="H295" s="3"/>
      <c r="I295" s="3"/>
      <c r="J295" s="3"/>
      <c r="K295" s="3"/>
      <c r="L295" s="3"/>
      <c r="M295" s="4" t="str">
        <f t="shared" si="96"/>
        <v/>
      </c>
    </row>
    <row r="296" spans="1:13" ht="30" x14ac:dyDescent="0.2">
      <c r="A296" s="14" t="s">
        <v>311</v>
      </c>
      <c r="B296" s="46"/>
      <c r="C296" s="38"/>
      <c r="D296" s="26" t="s">
        <v>489</v>
      </c>
      <c r="E296" s="55"/>
      <c r="F296" s="32">
        <f t="shared" ref="F296:L296" si="111">SUBTOTAL(9,F297:F412)</f>
        <v>0</v>
      </c>
      <c r="G296" s="32">
        <f t="shared" si="111"/>
        <v>0</v>
      </c>
      <c r="H296" s="32">
        <f t="shared" si="111"/>
        <v>293636919770</v>
      </c>
      <c r="I296" s="32">
        <f t="shared" si="111"/>
        <v>0</v>
      </c>
      <c r="J296" s="32">
        <f t="shared" si="111"/>
        <v>0</v>
      </c>
      <c r="K296" s="32">
        <f t="shared" si="111"/>
        <v>293636919770</v>
      </c>
      <c r="L296" s="32">
        <f t="shared" si="111"/>
        <v>293636919770</v>
      </c>
      <c r="M296" s="33">
        <f t="shared" ref="M296:M359" si="112">+IF(ISNUMBER(L296/K296)=TRUE,L296/K296,"")</f>
        <v>1</v>
      </c>
    </row>
    <row r="297" spans="1:13" ht="37.5" customHeight="1" x14ac:dyDescent="0.2">
      <c r="A297" s="14" t="s">
        <v>312</v>
      </c>
      <c r="B297" s="46"/>
      <c r="C297" s="38"/>
      <c r="D297" s="26" t="s">
        <v>490</v>
      </c>
      <c r="E297" s="55"/>
      <c r="F297" s="32">
        <f t="shared" ref="F297:L297" si="113">SUBTOTAL(9,F298:F305)</f>
        <v>0</v>
      </c>
      <c r="G297" s="32">
        <f t="shared" si="113"/>
        <v>0</v>
      </c>
      <c r="H297" s="32">
        <f t="shared" si="113"/>
        <v>169285596564</v>
      </c>
      <c r="I297" s="32">
        <f t="shared" si="113"/>
        <v>0</v>
      </c>
      <c r="J297" s="32">
        <f t="shared" si="113"/>
        <v>0</v>
      </c>
      <c r="K297" s="32">
        <f t="shared" si="113"/>
        <v>169285596564</v>
      </c>
      <c r="L297" s="32">
        <f t="shared" si="113"/>
        <v>169285596564</v>
      </c>
      <c r="M297" s="33">
        <f t="shared" si="112"/>
        <v>1</v>
      </c>
    </row>
    <row r="298" spans="1:13" ht="25.5" customHeight="1" x14ac:dyDescent="0.2">
      <c r="A298" s="14" t="s">
        <v>313</v>
      </c>
      <c r="B298" s="46"/>
      <c r="C298" s="38"/>
      <c r="D298" s="26" t="s">
        <v>427</v>
      </c>
      <c r="E298" s="55"/>
      <c r="F298" s="20">
        <f>SUBTOTAL(9,F299:F300)</f>
        <v>0</v>
      </c>
      <c r="G298" s="20">
        <f t="shared" ref="G298:L298" si="114">SUBTOTAL(9,G299:G300)</f>
        <v>0</v>
      </c>
      <c r="H298" s="20">
        <f t="shared" si="114"/>
        <v>157693323038</v>
      </c>
      <c r="I298" s="20">
        <f t="shared" si="114"/>
        <v>0</v>
      </c>
      <c r="J298" s="20">
        <f t="shared" si="114"/>
        <v>0</v>
      </c>
      <c r="K298" s="20">
        <f t="shared" si="114"/>
        <v>157693323038</v>
      </c>
      <c r="L298" s="20">
        <f t="shared" si="114"/>
        <v>157693323038</v>
      </c>
      <c r="M298" s="13">
        <f t="shared" si="112"/>
        <v>1</v>
      </c>
    </row>
    <row r="299" spans="1:13" s="8" customFormat="1" ht="25.5" customHeight="1" x14ac:dyDescent="0.2">
      <c r="A299" s="21" t="s">
        <v>314</v>
      </c>
      <c r="B299" s="45" t="s">
        <v>611</v>
      </c>
      <c r="C299" s="35">
        <v>1114</v>
      </c>
      <c r="D299" s="24" t="s">
        <v>294</v>
      </c>
      <c r="E299" s="25" t="s">
        <v>398</v>
      </c>
      <c r="F299" s="76">
        <v>0</v>
      </c>
      <c r="G299" s="76">
        <v>0</v>
      </c>
      <c r="H299" s="104">
        <v>3555401039</v>
      </c>
      <c r="I299" s="104">
        <v>0</v>
      </c>
      <c r="J299" s="104">
        <v>0</v>
      </c>
      <c r="K299" s="104">
        <v>3555401039</v>
      </c>
      <c r="L299" s="104">
        <v>3555401039</v>
      </c>
      <c r="M299" s="4">
        <f>+IF(ISNUMBER(L299/K299)=TRUE,L299/K299,"")</f>
        <v>1</v>
      </c>
    </row>
    <row r="300" spans="1:13" ht="28.5" customHeight="1" x14ac:dyDescent="0.25">
      <c r="A300" s="21" t="s">
        <v>314</v>
      </c>
      <c r="B300" s="45" t="s">
        <v>610</v>
      </c>
      <c r="C300" s="35" t="s">
        <v>21</v>
      </c>
      <c r="D300" s="24" t="s">
        <v>294</v>
      </c>
      <c r="E300" s="25" t="s">
        <v>398</v>
      </c>
      <c r="F300" s="75">
        <v>0</v>
      </c>
      <c r="G300" s="75">
        <v>0</v>
      </c>
      <c r="H300" s="75">
        <v>154137921999</v>
      </c>
      <c r="I300" s="75">
        <v>0</v>
      </c>
      <c r="J300" s="75">
        <v>0</v>
      </c>
      <c r="K300" s="75">
        <v>154137921999</v>
      </c>
      <c r="L300" s="75">
        <v>154137921999</v>
      </c>
      <c r="M300" s="4">
        <f>+IF(ISNUMBER(L300/K300)=TRUE,L300/K300,"")</f>
        <v>1</v>
      </c>
    </row>
    <row r="301" spans="1:13" ht="30" x14ac:dyDescent="0.2">
      <c r="A301" s="14" t="s">
        <v>315</v>
      </c>
      <c r="B301" s="46"/>
      <c r="C301" s="38"/>
      <c r="D301" s="26" t="s">
        <v>428</v>
      </c>
      <c r="E301" s="58"/>
      <c r="F301" s="32">
        <f>SUBTOTAL(9,F302:F303)</f>
        <v>0</v>
      </c>
      <c r="G301" s="32">
        <f t="shared" ref="G301:L301" si="115">SUBTOTAL(9,G302:G303)</f>
        <v>0</v>
      </c>
      <c r="H301" s="32">
        <f t="shared" si="115"/>
        <v>11592273526</v>
      </c>
      <c r="I301" s="32">
        <f t="shared" si="115"/>
        <v>0</v>
      </c>
      <c r="J301" s="32">
        <f t="shared" si="115"/>
        <v>0</v>
      </c>
      <c r="K301" s="32">
        <f t="shared" si="115"/>
        <v>11592273526</v>
      </c>
      <c r="L301" s="32">
        <f t="shared" si="115"/>
        <v>11592273526</v>
      </c>
      <c r="M301" s="33">
        <f t="shared" si="112"/>
        <v>1</v>
      </c>
    </row>
    <row r="302" spans="1:13" s="8" customFormat="1" ht="30" x14ac:dyDescent="0.2">
      <c r="A302" s="21" t="s">
        <v>615</v>
      </c>
      <c r="B302" s="45" t="s">
        <v>616</v>
      </c>
      <c r="C302" s="35">
        <v>1116</v>
      </c>
      <c r="D302" s="53" t="s">
        <v>772</v>
      </c>
      <c r="E302" s="82" t="s">
        <v>796</v>
      </c>
      <c r="F302" s="83">
        <v>0</v>
      </c>
      <c r="G302" s="83">
        <v>0</v>
      </c>
      <c r="H302" s="84">
        <v>11592111257</v>
      </c>
      <c r="I302" s="84">
        <v>0</v>
      </c>
      <c r="J302" s="84">
        <v>0</v>
      </c>
      <c r="K302" s="84">
        <v>11592111257</v>
      </c>
      <c r="L302" s="84">
        <v>11592111257</v>
      </c>
      <c r="M302" s="4">
        <f t="shared" si="112"/>
        <v>1</v>
      </c>
    </row>
    <row r="303" spans="1:13" ht="48.75" customHeight="1" x14ac:dyDescent="0.25">
      <c r="A303" s="21" t="s">
        <v>316</v>
      </c>
      <c r="B303" s="45" t="s">
        <v>613</v>
      </c>
      <c r="C303" s="35" t="s">
        <v>33</v>
      </c>
      <c r="D303" s="53" t="s">
        <v>426</v>
      </c>
      <c r="E303" s="25" t="s">
        <v>612</v>
      </c>
      <c r="F303" s="9">
        <v>0</v>
      </c>
      <c r="G303" s="9">
        <v>0</v>
      </c>
      <c r="H303" s="9">
        <v>162269</v>
      </c>
      <c r="I303" s="9">
        <v>0</v>
      </c>
      <c r="J303" s="9">
        <v>0</v>
      </c>
      <c r="K303" s="9">
        <v>162269</v>
      </c>
      <c r="L303" s="9">
        <v>162269</v>
      </c>
      <c r="M303" s="4">
        <f t="shared" si="112"/>
        <v>1</v>
      </c>
    </row>
    <row r="304" spans="1:13" ht="15" x14ac:dyDescent="0.2">
      <c r="A304" s="47"/>
      <c r="B304" s="46"/>
      <c r="C304" s="38"/>
      <c r="D304" s="26"/>
      <c r="E304" s="55"/>
      <c r="F304" s="32">
        <f t="shared" ref="F304:L304" si="116">SUBTOTAL(9,F305:F305)</f>
        <v>0</v>
      </c>
      <c r="G304" s="32">
        <f t="shared" si="116"/>
        <v>0</v>
      </c>
      <c r="H304" s="32">
        <f t="shared" si="116"/>
        <v>0</v>
      </c>
      <c r="I304" s="32">
        <f t="shared" si="116"/>
        <v>0</v>
      </c>
      <c r="J304" s="32">
        <f t="shared" si="116"/>
        <v>0</v>
      </c>
      <c r="K304" s="32">
        <f t="shared" si="116"/>
        <v>0</v>
      </c>
      <c r="L304" s="32">
        <f t="shared" si="116"/>
        <v>0</v>
      </c>
      <c r="M304" s="33" t="str">
        <f t="shared" si="112"/>
        <v/>
      </c>
    </row>
    <row r="305" spans="1:13" ht="15" x14ac:dyDescent="0.25">
      <c r="A305" s="21"/>
      <c r="B305" s="34"/>
      <c r="C305" s="35"/>
      <c r="D305" s="24"/>
      <c r="E305" s="60"/>
      <c r="F305" s="3"/>
      <c r="G305" s="3"/>
      <c r="H305" s="3"/>
      <c r="I305" s="3"/>
      <c r="J305" s="3"/>
      <c r="K305" s="3"/>
      <c r="L305" s="67">
        <f>K305</f>
        <v>0</v>
      </c>
      <c r="M305" s="4" t="str">
        <f t="shared" si="112"/>
        <v/>
      </c>
    </row>
    <row r="306" spans="1:13" ht="45" x14ac:dyDescent="0.2">
      <c r="A306" s="14" t="s">
        <v>317</v>
      </c>
      <c r="B306" s="46"/>
      <c r="C306" s="38"/>
      <c r="D306" s="26" t="s">
        <v>491</v>
      </c>
      <c r="E306" s="55"/>
      <c r="F306" s="32">
        <f t="shared" ref="F306:L306" si="117">SUBTOTAL(9,F307:F398)</f>
        <v>0</v>
      </c>
      <c r="G306" s="32">
        <f t="shared" si="117"/>
        <v>0</v>
      </c>
      <c r="H306" s="32">
        <f t="shared" si="117"/>
        <v>112285751099</v>
      </c>
      <c r="I306" s="32">
        <f t="shared" si="117"/>
        <v>0</v>
      </c>
      <c r="J306" s="32">
        <f t="shared" si="117"/>
        <v>0</v>
      </c>
      <c r="K306" s="32">
        <f t="shared" si="117"/>
        <v>112285751099</v>
      </c>
      <c r="L306" s="32">
        <f t="shared" si="117"/>
        <v>112285751099</v>
      </c>
      <c r="M306" s="33">
        <f t="shared" si="112"/>
        <v>1</v>
      </c>
    </row>
    <row r="307" spans="1:13" ht="45" x14ac:dyDescent="0.25">
      <c r="A307" s="21" t="s">
        <v>318</v>
      </c>
      <c r="B307" s="22" t="s">
        <v>543</v>
      </c>
      <c r="C307" s="35" t="s">
        <v>21</v>
      </c>
      <c r="D307" s="24" t="s">
        <v>491</v>
      </c>
      <c r="E307" s="60" t="s">
        <v>719</v>
      </c>
      <c r="F307" s="75">
        <v>0</v>
      </c>
      <c r="G307" s="75">
        <v>0</v>
      </c>
      <c r="H307" s="75">
        <v>6803944920</v>
      </c>
      <c r="I307" s="75">
        <v>0</v>
      </c>
      <c r="J307" s="75">
        <v>0</v>
      </c>
      <c r="K307" s="75">
        <v>6803944920</v>
      </c>
      <c r="L307" s="75">
        <v>6803944920</v>
      </c>
      <c r="M307" s="4">
        <f t="shared" si="112"/>
        <v>1</v>
      </c>
    </row>
    <row r="308" spans="1:13" ht="45" x14ac:dyDescent="0.25">
      <c r="A308" s="21" t="s">
        <v>318</v>
      </c>
      <c r="B308" s="22" t="s">
        <v>544</v>
      </c>
      <c r="C308" s="35" t="s">
        <v>21</v>
      </c>
      <c r="D308" s="24" t="s">
        <v>491</v>
      </c>
      <c r="E308" s="60" t="s">
        <v>720</v>
      </c>
      <c r="F308" s="75">
        <v>0</v>
      </c>
      <c r="G308" s="75">
        <v>0</v>
      </c>
      <c r="H308" s="75">
        <v>311715893</v>
      </c>
      <c r="I308" s="75">
        <v>0</v>
      </c>
      <c r="J308" s="75">
        <v>0</v>
      </c>
      <c r="K308" s="75">
        <v>311715893</v>
      </c>
      <c r="L308" s="75">
        <v>311715893</v>
      </c>
      <c r="M308" s="4">
        <f t="shared" si="112"/>
        <v>1</v>
      </c>
    </row>
    <row r="309" spans="1:13" ht="45" x14ac:dyDescent="0.25">
      <c r="A309" s="21" t="s">
        <v>318</v>
      </c>
      <c r="B309" s="22" t="s">
        <v>545</v>
      </c>
      <c r="C309" s="35" t="s">
        <v>21</v>
      </c>
      <c r="D309" s="24" t="s">
        <v>491</v>
      </c>
      <c r="E309" s="60" t="s">
        <v>721</v>
      </c>
      <c r="F309" s="75">
        <v>0</v>
      </c>
      <c r="G309" s="75">
        <v>0</v>
      </c>
      <c r="H309" s="75">
        <v>1362232086</v>
      </c>
      <c r="I309" s="75">
        <v>0</v>
      </c>
      <c r="J309" s="75">
        <v>0</v>
      </c>
      <c r="K309" s="75">
        <v>1362232086</v>
      </c>
      <c r="L309" s="75">
        <v>1362232086</v>
      </c>
      <c r="M309" s="4">
        <f t="shared" si="112"/>
        <v>1</v>
      </c>
    </row>
    <row r="310" spans="1:13" ht="45" x14ac:dyDescent="0.25">
      <c r="A310" s="21" t="s">
        <v>318</v>
      </c>
      <c r="B310" s="22" t="s">
        <v>546</v>
      </c>
      <c r="C310" s="35" t="s">
        <v>21</v>
      </c>
      <c r="D310" s="24" t="s">
        <v>491</v>
      </c>
      <c r="E310" s="60" t="s">
        <v>722</v>
      </c>
      <c r="F310" s="75">
        <v>0</v>
      </c>
      <c r="G310" s="75">
        <v>0</v>
      </c>
      <c r="H310" s="75">
        <v>5095341540</v>
      </c>
      <c r="I310" s="75">
        <v>0</v>
      </c>
      <c r="J310" s="75">
        <v>0</v>
      </c>
      <c r="K310" s="75">
        <v>5095341540</v>
      </c>
      <c r="L310" s="75">
        <v>5095341540</v>
      </c>
      <c r="M310" s="4">
        <f t="shared" si="112"/>
        <v>1</v>
      </c>
    </row>
    <row r="311" spans="1:13" ht="45" x14ac:dyDescent="0.25">
      <c r="A311" s="21" t="s">
        <v>318</v>
      </c>
      <c r="B311" s="22" t="s">
        <v>547</v>
      </c>
      <c r="C311" s="35" t="s">
        <v>21</v>
      </c>
      <c r="D311" s="24" t="s">
        <v>491</v>
      </c>
      <c r="E311" s="60" t="s">
        <v>723</v>
      </c>
      <c r="F311" s="75">
        <v>0</v>
      </c>
      <c r="G311" s="75">
        <v>0</v>
      </c>
      <c r="H311" s="75">
        <v>3073352582</v>
      </c>
      <c r="I311" s="75">
        <v>0</v>
      </c>
      <c r="J311" s="75">
        <v>0</v>
      </c>
      <c r="K311" s="75">
        <v>3073352582</v>
      </c>
      <c r="L311" s="75">
        <v>3073352582</v>
      </c>
      <c r="M311" s="4">
        <f t="shared" si="112"/>
        <v>1</v>
      </c>
    </row>
    <row r="312" spans="1:13" ht="45" x14ac:dyDescent="0.25">
      <c r="A312" s="21" t="s">
        <v>318</v>
      </c>
      <c r="B312" s="22" t="s">
        <v>548</v>
      </c>
      <c r="C312" s="35" t="s">
        <v>21</v>
      </c>
      <c r="D312" s="24" t="s">
        <v>491</v>
      </c>
      <c r="E312" s="60" t="s">
        <v>724</v>
      </c>
      <c r="F312" s="75">
        <v>0</v>
      </c>
      <c r="G312" s="75">
        <v>0</v>
      </c>
      <c r="H312" s="75">
        <v>649425166</v>
      </c>
      <c r="I312" s="75">
        <v>0</v>
      </c>
      <c r="J312" s="75">
        <v>0</v>
      </c>
      <c r="K312" s="75">
        <v>649425166</v>
      </c>
      <c r="L312" s="75">
        <v>649425166</v>
      </c>
      <c r="M312" s="4">
        <f t="shared" si="112"/>
        <v>1</v>
      </c>
    </row>
    <row r="313" spans="1:13" ht="45" x14ac:dyDescent="0.25">
      <c r="A313" s="21" t="s">
        <v>318</v>
      </c>
      <c r="B313" s="22" t="s">
        <v>515</v>
      </c>
      <c r="C313" s="35" t="s">
        <v>21</v>
      </c>
      <c r="D313" s="24" t="s">
        <v>491</v>
      </c>
      <c r="E313" s="60" t="s">
        <v>725</v>
      </c>
      <c r="F313" s="75">
        <v>0</v>
      </c>
      <c r="G313" s="75">
        <v>0</v>
      </c>
      <c r="H313" s="75">
        <v>2593991528</v>
      </c>
      <c r="I313" s="75">
        <v>0</v>
      </c>
      <c r="J313" s="75">
        <v>0</v>
      </c>
      <c r="K313" s="75">
        <v>2593991528</v>
      </c>
      <c r="L313" s="75">
        <v>2593991528</v>
      </c>
      <c r="M313" s="4">
        <f t="shared" si="112"/>
        <v>1</v>
      </c>
    </row>
    <row r="314" spans="1:13" ht="45" x14ac:dyDescent="0.25">
      <c r="A314" s="21" t="s">
        <v>318</v>
      </c>
      <c r="B314" s="22" t="s">
        <v>549</v>
      </c>
      <c r="C314" s="35" t="s">
        <v>21</v>
      </c>
      <c r="D314" s="24" t="s">
        <v>491</v>
      </c>
      <c r="E314" s="60" t="s">
        <v>726</v>
      </c>
      <c r="F314" s="75">
        <v>0</v>
      </c>
      <c r="G314" s="75">
        <v>0</v>
      </c>
      <c r="H314" s="75">
        <v>308490483</v>
      </c>
      <c r="I314" s="75">
        <v>0</v>
      </c>
      <c r="J314" s="75">
        <v>0</v>
      </c>
      <c r="K314" s="75">
        <v>308490483</v>
      </c>
      <c r="L314" s="75">
        <v>308490483</v>
      </c>
      <c r="M314" s="4">
        <f t="shared" si="112"/>
        <v>1</v>
      </c>
    </row>
    <row r="315" spans="1:13" ht="45" x14ac:dyDescent="0.25">
      <c r="A315" s="21" t="s">
        <v>318</v>
      </c>
      <c r="B315" s="22" t="s">
        <v>550</v>
      </c>
      <c r="C315" s="35" t="s">
        <v>21</v>
      </c>
      <c r="D315" s="24" t="s">
        <v>491</v>
      </c>
      <c r="E315" s="60" t="s">
        <v>727</v>
      </c>
      <c r="F315" s="75">
        <v>0</v>
      </c>
      <c r="G315" s="75">
        <v>0</v>
      </c>
      <c r="H315" s="75">
        <v>687115618</v>
      </c>
      <c r="I315" s="75">
        <v>0</v>
      </c>
      <c r="J315" s="75">
        <v>0</v>
      </c>
      <c r="K315" s="75">
        <v>687115618</v>
      </c>
      <c r="L315" s="75">
        <v>687115618</v>
      </c>
      <c r="M315" s="4">
        <f t="shared" si="112"/>
        <v>1</v>
      </c>
    </row>
    <row r="316" spans="1:13" ht="45" x14ac:dyDescent="0.25">
      <c r="A316" s="21" t="s">
        <v>318</v>
      </c>
      <c r="B316" s="22" t="s">
        <v>551</v>
      </c>
      <c r="C316" s="35" t="s">
        <v>21</v>
      </c>
      <c r="D316" s="24" t="s">
        <v>491</v>
      </c>
      <c r="E316" s="60" t="s">
        <v>728</v>
      </c>
      <c r="F316" s="75">
        <v>0</v>
      </c>
      <c r="G316" s="75">
        <v>0</v>
      </c>
      <c r="H316" s="75">
        <v>2505285656</v>
      </c>
      <c r="I316" s="75">
        <v>0</v>
      </c>
      <c r="J316" s="75">
        <v>0</v>
      </c>
      <c r="K316" s="75">
        <v>2505285656</v>
      </c>
      <c r="L316" s="75">
        <v>2505285656</v>
      </c>
      <c r="M316" s="4">
        <f t="shared" si="112"/>
        <v>1</v>
      </c>
    </row>
    <row r="317" spans="1:13" ht="45" x14ac:dyDescent="0.25">
      <c r="A317" s="21" t="s">
        <v>318</v>
      </c>
      <c r="B317" s="22" t="s">
        <v>552</v>
      </c>
      <c r="C317" s="35" t="s">
        <v>21</v>
      </c>
      <c r="D317" s="24" t="s">
        <v>491</v>
      </c>
      <c r="E317" s="60" t="s">
        <v>729</v>
      </c>
      <c r="F317" s="75">
        <v>0</v>
      </c>
      <c r="G317" s="75">
        <v>0</v>
      </c>
      <c r="H317" s="75">
        <v>10902440346</v>
      </c>
      <c r="I317" s="75">
        <v>0</v>
      </c>
      <c r="J317" s="75">
        <v>0</v>
      </c>
      <c r="K317" s="75">
        <v>10902440346</v>
      </c>
      <c r="L317" s="75">
        <v>10902440346</v>
      </c>
      <c r="M317" s="4">
        <f t="shared" si="112"/>
        <v>1</v>
      </c>
    </row>
    <row r="318" spans="1:13" ht="45" x14ac:dyDescent="0.25">
      <c r="A318" s="21" t="s">
        <v>318</v>
      </c>
      <c r="B318" s="22" t="s">
        <v>553</v>
      </c>
      <c r="C318" s="35" t="s">
        <v>21</v>
      </c>
      <c r="D318" s="24" t="s">
        <v>491</v>
      </c>
      <c r="E318" s="60" t="s">
        <v>730</v>
      </c>
      <c r="F318" s="75">
        <v>0</v>
      </c>
      <c r="G318" s="75">
        <v>0</v>
      </c>
      <c r="H318" s="75">
        <v>207837957</v>
      </c>
      <c r="I318" s="75">
        <v>0</v>
      </c>
      <c r="J318" s="75">
        <v>0</v>
      </c>
      <c r="K318" s="75">
        <v>207837957</v>
      </c>
      <c r="L318" s="75">
        <v>207837957</v>
      </c>
      <c r="M318" s="4">
        <f t="shared" si="112"/>
        <v>1</v>
      </c>
    </row>
    <row r="319" spans="1:13" ht="45" x14ac:dyDescent="0.25">
      <c r="A319" s="21" t="s">
        <v>318</v>
      </c>
      <c r="B319" s="22" t="s">
        <v>554</v>
      </c>
      <c r="C319" s="35" t="s">
        <v>21</v>
      </c>
      <c r="D319" s="24" t="s">
        <v>491</v>
      </c>
      <c r="E319" s="60" t="s">
        <v>731</v>
      </c>
      <c r="F319" s="75">
        <v>0</v>
      </c>
      <c r="G319" s="75">
        <v>0</v>
      </c>
      <c r="H319" s="75">
        <v>701707579</v>
      </c>
      <c r="I319" s="75">
        <v>0</v>
      </c>
      <c r="J319" s="75">
        <v>0</v>
      </c>
      <c r="K319" s="75">
        <v>701707579</v>
      </c>
      <c r="L319" s="75">
        <v>701707579</v>
      </c>
      <c r="M319" s="4">
        <f t="shared" si="112"/>
        <v>1</v>
      </c>
    </row>
    <row r="320" spans="1:13" ht="45" x14ac:dyDescent="0.25">
      <c r="A320" s="21" t="s">
        <v>318</v>
      </c>
      <c r="B320" s="22" t="s">
        <v>555</v>
      </c>
      <c r="C320" s="35" t="s">
        <v>21</v>
      </c>
      <c r="D320" s="24" t="s">
        <v>491</v>
      </c>
      <c r="E320" s="60" t="s">
        <v>732</v>
      </c>
      <c r="F320" s="75">
        <v>0</v>
      </c>
      <c r="G320" s="75">
        <v>0</v>
      </c>
      <c r="H320" s="75">
        <v>145674598</v>
      </c>
      <c r="I320" s="75">
        <v>0</v>
      </c>
      <c r="J320" s="75">
        <v>0</v>
      </c>
      <c r="K320" s="75">
        <v>145674598</v>
      </c>
      <c r="L320" s="75">
        <v>145674598</v>
      </c>
      <c r="M320" s="4">
        <f t="shared" si="112"/>
        <v>1</v>
      </c>
    </row>
    <row r="321" spans="1:13" ht="45" x14ac:dyDescent="0.25">
      <c r="A321" s="21" t="s">
        <v>318</v>
      </c>
      <c r="B321" s="22" t="s">
        <v>556</v>
      </c>
      <c r="C321" s="35" t="s">
        <v>21</v>
      </c>
      <c r="D321" s="24" t="s">
        <v>491</v>
      </c>
      <c r="E321" s="60" t="s">
        <v>733</v>
      </c>
      <c r="F321" s="75">
        <v>0</v>
      </c>
      <c r="G321" s="75">
        <v>0</v>
      </c>
      <c r="H321" s="75">
        <v>697675095</v>
      </c>
      <c r="I321" s="75">
        <v>0</v>
      </c>
      <c r="J321" s="75">
        <v>0</v>
      </c>
      <c r="K321" s="75">
        <v>697675095</v>
      </c>
      <c r="L321" s="75">
        <v>697675095</v>
      </c>
      <c r="M321" s="4">
        <f t="shared" si="112"/>
        <v>1</v>
      </c>
    </row>
    <row r="322" spans="1:13" ht="45" x14ac:dyDescent="0.25">
      <c r="A322" s="21" t="s">
        <v>318</v>
      </c>
      <c r="B322" s="22" t="s">
        <v>557</v>
      </c>
      <c r="C322" s="35" t="s">
        <v>21</v>
      </c>
      <c r="D322" s="24" t="s">
        <v>491</v>
      </c>
      <c r="E322" s="60" t="s">
        <v>734</v>
      </c>
      <c r="F322" s="75">
        <v>0</v>
      </c>
      <c r="G322" s="75">
        <v>0</v>
      </c>
      <c r="H322" s="75">
        <v>3160686997</v>
      </c>
      <c r="I322" s="75">
        <v>0</v>
      </c>
      <c r="J322" s="75">
        <v>0</v>
      </c>
      <c r="K322" s="75">
        <v>3160686997</v>
      </c>
      <c r="L322" s="75">
        <v>3160686997</v>
      </c>
      <c r="M322" s="4">
        <f t="shared" si="112"/>
        <v>1</v>
      </c>
    </row>
    <row r="323" spans="1:13" ht="45" x14ac:dyDescent="0.25">
      <c r="A323" s="21" t="s">
        <v>318</v>
      </c>
      <c r="B323" s="22" t="s">
        <v>558</v>
      </c>
      <c r="C323" s="35" t="s">
        <v>21</v>
      </c>
      <c r="D323" s="24" t="s">
        <v>491</v>
      </c>
      <c r="E323" s="60" t="s">
        <v>735</v>
      </c>
      <c r="F323" s="75">
        <v>0</v>
      </c>
      <c r="G323" s="75">
        <v>0</v>
      </c>
      <c r="H323" s="75">
        <v>9500678417</v>
      </c>
      <c r="I323" s="75">
        <v>0</v>
      </c>
      <c r="J323" s="75">
        <v>0</v>
      </c>
      <c r="K323" s="75">
        <v>9500678417</v>
      </c>
      <c r="L323" s="75">
        <v>9500678417</v>
      </c>
      <c r="M323" s="4">
        <f t="shared" si="112"/>
        <v>1</v>
      </c>
    </row>
    <row r="324" spans="1:13" ht="45" x14ac:dyDescent="0.25">
      <c r="A324" s="21" t="s">
        <v>318</v>
      </c>
      <c r="B324" s="22" t="s">
        <v>559</v>
      </c>
      <c r="C324" s="35" t="s">
        <v>21</v>
      </c>
      <c r="D324" s="24" t="s">
        <v>491</v>
      </c>
      <c r="E324" s="60" t="s">
        <v>27</v>
      </c>
      <c r="F324" s="75">
        <v>0</v>
      </c>
      <c r="G324" s="75">
        <v>0</v>
      </c>
      <c r="H324" s="75">
        <v>1489261949</v>
      </c>
      <c r="I324" s="75">
        <v>0</v>
      </c>
      <c r="J324" s="75">
        <v>0</v>
      </c>
      <c r="K324" s="75">
        <v>1489261949</v>
      </c>
      <c r="L324" s="75">
        <v>1489261949</v>
      </c>
      <c r="M324" s="4">
        <f t="shared" si="112"/>
        <v>1</v>
      </c>
    </row>
    <row r="325" spans="1:13" ht="45" x14ac:dyDescent="0.25">
      <c r="A325" s="21" t="s">
        <v>318</v>
      </c>
      <c r="B325" s="22" t="s">
        <v>560</v>
      </c>
      <c r="C325" s="35" t="s">
        <v>21</v>
      </c>
      <c r="D325" s="24" t="s">
        <v>491</v>
      </c>
      <c r="E325" s="60" t="s">
        <v>693</v>
      </c>
      <c r="F325" s="75">
        <v>0</v>
      </c>
      <c r="G325" s="75">
        <v>0</v>
      </c>
      <c r="H325" s="75">
        <v>83928898</v>
      </c>
      <c r="I325" s="75">
        <v>0</v>
      </c>
      <c r="J325" s="75">
        <v>0</v>
      </c>
      <c r="K325" s="75">
        <v>83928898</v>
      </c>
      <c r="L325" s="75">
        <v>83928898</v>
      </c>
      <c r="M325" s="4">
        <f t="shared" si="112"/>
        <v>1</v>
      </c>
    </row>
    <row r="326" spans="1:13" ht="45" x14ac:dyDescent="0.25">
      <c r="A326" s="21" t="s">
        <v>318</v>
      </c>
      <c r="B326" s="22" t="s">
        <v>561</v>
      </c>
      <c r="C326" s="35" t="s">
        <v>21</v>
      </c>
      <c r="D326" s="24" t="s">
        <v>491</v>
      </c>
      <c r="E326" s="60" t="s">
        <v>694</v>
      </c>
      <c r="F326" s="75">
        <v>0</v>
      </c>
      <c r="G326" s="75">
        <v>0</v>
      </c>
      <c r="H326" s="75">
        <v>992569759</v>
      </c>
      <c r="I326" s="75">
        <v>0</v>
      </c>
      <c r="J326" s="75">
        <v>0</v>
      </c>
      <c r="K326" s="75">
        <v>992569759</v>
      </c>
      <c r="L326" s="75">
        <v>992569759</v>
      </c>
      <c r="M326" s="4">
        <f t="shared" si="112"/>
        <v>1</v>
      </c>
    </row>
    <row r="327" spans="1:13" ht="45" x14ac:dyDescent="0.25">
      <c r="A327" s="21" t="s">
        <v>318</v>
      </c>
      <c r="B327" s="22" t="s">
        <v>562</v>
      </c>
      <c r="C327" s="35" t="s">
        <v>21</v>
      </c>
      <c r="D327" s="24" t="s">
        <v>491</v>
      </c>
      <c r="E327" s="60" t="s">
        <v>695</v>
      </c>
      <c r="F327" s="75">
        <v>0</v>
      </c>
      <c r="G327" s="75">
        <v>0</v>
      </c>
      <c r="H327" s="75">
        <v>52414239</v>
      </c>
      <c r="I327" s="75">
        <v>0</v>
      </c>
      <c r="J327" s="75">
        <v>0</v>
      </c>
      <c r="K327" s="75">
        <v>52414239</v>
      </c>
      <c r="L327" s="75">
        <v>52414239</v>
      </c>
      <c r="M327" s="4">
        <f t="shared" si="112"/>
        <v>1</v>
      </c>
    </row>
    <row r="328" spans="1:13" ht="45" x14ac:dyDescent="0.25">
      <c r="A328" s="21" t="s">
        <v>318</v>
      </c>
      <c r="B328" s="22" t="s">
        <v>563</v>
      </c>
      <c r="C328" s="35" t="s">
        <v>21</v>
      </c>
      <c r="D328" s="24" t="s">
        <v>491</v>
      </c>
      <c r="E328" s="60" t="s">
        <v>696</v>
      </c>
      <c r="F328" s="75">
        <v>0</v>
      </c>
      <c r="G328" s="75">
        <v>0</v>
      </c>
      <c r="H328" s="75">
        <v>19752543</v>
      </c>
      <c r="I328" s="75">
        <v>0</v>
      </c>
      <c r="J328" s="75">
        <v>0</v>
      </c>
      <c r="K328" s="75">
        <v>19752543</v>
      </c>
      <c r="L328" s="75">
        <v>19752543</v>
      </c>
      <c r="M328" s="4">
        <f t="shared" si="112"/>
        <v>1</v>
      </c>
    </row>
    <row r="329" spans="1:13" ht="45" x14ac:dyDescent="0.25">
      <c r="A329" s="21" t="s">
        <v>318</v>
      </c>
      <c r="B329" s="22" t="s">
        <v>564</v>
      </c>
      <c r="C329" s="35" t="s">
        <v>21</v>
      </c>
      <c r="D329" s="24" t="s">
        <v>491</v>
      </c>
      <c r="E329" s="60" t="s">
        <v>697</v>
      </c>
      <c r="F329" s="75">
        <v>0</v>
      </c>
      <c r="G329" s="75">
        <v>0</v>
      </c>
      <c r="H329" s="75">
        <v>41504247</v>
      </c>
      <c r="I329" s="75">
        <v>0</v>
      </c>
      <c r="J329" s="75">
        <v>0</v>
      </c>
      <c r="K329" s="75">
        <v>41504247</v>
      </c>
      <c r="L329" s="75">
        <v>41504247</v>
      </c>
      <c r="M329" s="4">
        <f t="shared" si="112"/>
        <v>1</v>
      </c>
    </row>
    <row r="330" spans="1:13" ht="45" x14ac:dyDescent="0.25">
      <c r="A330" s="21" t="s">
        <v>318</v>
      </c>
      <c r="B330" s="22" t="s">
        <v>565</v>
      </c>
      <c r="C330" s="35" t="s">
        <v>21</v>
      </c>
      <c r="D330" s="24" t="s">
        <v>491</v>
      </c>
      <c r="E330" s="60" t="s">
        <v>698</v>
      </c>
      <c r="F330" s="75">
        <v>0</v>
      </c>
      <c r="G330" s="75">
        <v>0</v>
      </c>
      <c r="H330" s="75">
        <v>34342680</v>
      </c>
      <c r="I330" s="75">
        <v>0</v>
      </c>
      <c r="J330" s="75">
        <v>0</v>
      </c>
      <c r="K330" s="75">
        <v>34342680</v>
      </c>
      <c r="L330" s="75">
        <v>34342680</v>
      </c>
      <c r="M330" s="4">
        <f t="shared" si="112"/>
        <v>1</v>
      </c>
    </row>
    <row r="331" spans="1:13" ht="45" x14ac:dyDescent="0.25">
      <c r="A331" s="21" t="s">
        <v>318</v>
      </c>
      <c r="B331" s="22" t="s">
        <v>566</v>
      </c>
      <c r="C331" s="35" t="s">
        <v>21</v>
      </c>
      <c r="D331" s="24" t="s">
        <v>491</v>
      </c>
      <c r="E331" s="60" t="s">
        <v>699</v>
      </c>
      <c r="F331" s="75">
        <v>0</v>
      </c>
      <c r="G331" s="75">
        <v>0</v>
      </c>
      <c r="H331" s="75">
        <v>317849602</v>
      </c>
      <c r="I331" s="75">
        <v>0</v>
      </c>
      <c r="J331" s="75">
        <v>0</v>
      </c>
      <c r="K331" s="75">
        <v>317849602</v>
      </c>
      <c r="L331" s="75">
        <v>317849602</v>
      </c>
      <c r="M331" s="4">
        <f t="shared" si="112"/>
        <v>1</v>
      </c>
    </row>
    <row r="332" spans="1:13" ht="45" x14ac:dyDescent="0.25">
      <c r="A332" s="21" t="s">
        <v>318</v>
      </c>
      <c r="B332" s="22" t="s">
        <v>567</v>
      </c>
      <c r="C332" s="35" t="s">
        <v>21</v>
      </c>
      <c r="D332" s="24" t="s">
        <v>491</v>
      </c>
      <c r="E332" s="60" t="s">
        <v>736</v>
      </c>
      <c r="F332" s="75">
        <v>0</v>
      </c>
      <c r="G332" s="75">
        <v>0</v>
      </c>
      <c r="H332" s="75">
        <v>677888189</v>
      </c>
      <c r="I332" s="75">
        <v>0</v>
      </c>
      <c r="J332" s="75">
        <v>0</v>
      </c>
      <c r="K332" s="75">
        <v>677888189</v>
      </c>
      <c r="L332" s="75">
        <v>677888189</v>
      </c>
      <c r="M332" s="4">
        <f t="shared" si="112"/>
        <v>1</v>
      </c>
    </row>
    <row r="333" spans="1:13" ht="45" x14ac:dyDescent="0.25">
      <c r="A333" s="21" t="s">
        <v>318</v>
      </c>
      <c r="B333" s="22" t="s">
        <v>568</v>
      </c>
      <c r="C333" s="35" t="s">
        <v>21</v>
      </c>
      <c r="D333" s="24" t="s">
        <v>491</v>
      </c>
      <c r="E333" s="60" t="s">
        <v>737</v>
      </c>
      <c r="F333" s="75">
        <v>0</v>
      </c>
      <c r="G333" s="75">
        <v>0</v>
      </c>
      <c r="H333" s="75">
        <v>3435345</v>
      </c>
      <c r="I333" s="75">
        <v>0</v>
      </c>
      <c r="J333" s="75">
        <v>0</v>
      </c>
      <c r="K333" s="75">
        <v>3435345</v>
      </c>
      <c r="L333" s="75">
        <v>3435345</v>
      </c>
      <c r="M333" s="4">
        <f t="shared" si="112"/>
        <v>1</v>
      </c>
    </row>
    <row r="334" spans="1:13" ht="45" x14ac:dyDescent="0.25">
      <c r="A334" s="21" t="s">
        <v>318</v>
      </c>
      <c r="B334" s="22" t="s">
        <v>569</v>
      </c>
      <c r="C334" s="35" t="s">
        <v>21</v>
      </c>
      <c r="D334" s="24" t="s">
        <v>491</v>
      </c>
      <c r="E334" s="60" t="s">
        <v>738</v>
      </c>
      <c r="F334" s="75">
        <v>0</v>
      </c>
      <c r="G334" s="75">
        <v>0</v>
      </c>
      <c r="H334" s="75">
        <v>1791290</v>
      </c>
      <c r="I334" s="75">
        <v>0</v>
      </c>
      <c r="J334" s="75">
        <v>0</v>
      </c>
      <c r="K334" s="75">
        <v>1791290</v>
      </c>
      <c r="L334" s="75">
        <v>1791290</v>
      </c>
      <c r="M334" s="4">
        <f t="shared" si="112"/>
        <v>1</v>
      </c>
    </row>
    <row r="335" spans="1:13" ht="45" x14ac:dyDescent="0.25">
      <c r="A335" s="21" t="s">
        <v>318</v>
      </c>
      <c r="B335" s="22" t="s">
        <v>570</v>
      </c>
      <c r="C335" s="35" t="s">
        <v>21</v>
      </c>
      <c r="D335" s="24" t="s">
        <v>491</v>
      </c>
      <c r="E335" s="60" t="s">
        <v>700</v>
      </c>
      <c r="F335" s="75">
        <v>0</v>
      </c>
      <c r="G335" s="75">
        <v>0</v>
      </c>
      <c r="H335" s="75">
        <v>291497965</v>
      </c>
      <c r="I335" s="75">
        <v>0</v>
      </c>
      <c r="J335" s="75">
        <v>0</v>
      </c>
      <c r="K335" s="75">
        <v>291497965</v>
      </c>
      <c r="L335" s="75">
        <v>291497965</v>
      </c>
      <c r="M335" s="4">
        <f t="shared" si="112"/>
        <v>1</v>
      </c>
    </row>
    <row r="336" spans="1:13" ht="45" x14ac:dyDescent="0.25">
      <c r="A336" s="21" t="s">
        <v>318</v>
      </c>
      <c r="B336" s="22" t="s">
        <v>571</v>
      </c>
      <c r="C336" s="35" t="s">
        <v>21</v>
      </c>
      <c r="D336" s="24" t="s">
        <v>491</v>
      </c>
      <c r="E336" s="60" t="s">
        <v>701</v>
      </c>
      <c r="F336" s="75">
        <v>0</v>
      </c>
      <c r="G336" s="75">
        <v>0</v>
      </c>
      <c r="H336" s="75">
        <v>892676425</v>
      </c>
      <c r="I336" s="75">
        <v>0</v>
      </c>
      <c r="J336" s="75">
        <v>0</v>
      </c>
      <c r="K336" s="75">
        <v>892676425</v>
      </c>
      <c r="L336" s="75">
        <v>892676425</v>
      </c>
      <c r="M336" s="4">
        <f t="shared" si="112"/>
        <v>1</v>
      </c>
    </row>
    <row r="337" spans="1:13" ht="45" x14ac:dyDescent="0.25">
      <c r="A337" s="21" t="s">
        <v>318</v>
      </c>
      <c r="B337" s="22" t="s">
        <v>572</v>
      </c>
      <c r="C337" s="35" t="s">
        <v>21</v>
      </c>
      <c r="D337" s="24" t="s">
        <v>491</v>
      </c>
      <c r="E337" s="60" t="s">
        <v>702</v>
      </c>
      <c r="F337" s="75">
        <v>0</v>
      </c>
      <c r="G337" s="75">
        <v>0</v>
      </c>
      <c r="H337" s="75">
        <v>524412324</v>
      </c>
      <c r="I337" s="75">
        <v>0</v>
      </c>
      <c r="J337" s="75">
        <v>0</v>
      </c>
      <c r="K337" s="75">
        <v>524412324</v>
      </c>
      <c r="L337" s="75">
        <v>524412324</v>
      </c>
      <c r="M337" s="4">
        <f t="shared" si="112"/>
        <v>1</v>
      </c>
    </row>
    <row r="338" spans="1:13" ht="45" x14ac:dyDescent="0.25">
      <c r="A338" s="21" t="s">
        <v>318</v>
      </c>
      <c r="B338" s="22" t="s">
        <v>573</v>
      </c>
      <c r="C338" s="35" t="s">
        <v>21</v>
      </c>
      <c r="D338" s="24" t="s">
        <v>491</v>
      </c>
      <c r="E338" s="60" t="s">
        <v>703</v>
      </c>
      <c r="F338" s="75">
        <v>0</v>
      </c>
      <c r="G338" s="75">
        <v>0</v>
      </c>
      <c r="H338" s="75">
        <v>428422166</v>
      </c>
      <c r="I338" s="75">
        <v>0</v>
      </c>
      <c r="J338" s="75">
        <v>0</v>
      </c>
      <c r="K338" s="75">
        <v>428422166</v>
      </c>
      <c r="L338" s="75">
        <v>428422166</v>
      </c>
      <c r="M338" s="4">
        <f t="shared" si="112"/>
        <v>1</v>
      </c>
    </row>
    <row r="339" spans="1:13" ht="45" x14ac:dyDescent="0.25">
      <c r="A339" s="21" t="s">
        <v>318</v>
      </c>
      <c r="B339" s="22" t="s">
        <v>574</v>
      </c>
      <c r="C339" s="35" t="s">
        <v>21</v>
      </c>
      <c r="D339" s="24" t="s">
        <v>491</v>
      </c>
      <c r="E339" s="60" t="s">
        <v>704</v>
      </c>
      <c r="F339" s="75">
        <v>0</v>
      </c>
      <c r="G339" s="75">
        <v>0</v>
      </c>
      <c r="H339" s="75">
        <v>339389576</v>
      </c>
      <c r="I339" s="75">
        <v>0</v>
      </c>
      <c r="J339" s="75">
        <v>0</v>
      </c>
      <c r="K339" s="75">
        <v>339389576</v>
      </c>
      <c r="L339" s="75">
        <v>339389576</v>
      </c>
      <c r="M339" s="4">
        <f t="shared" si="112"/>
        <v>1</v>
      </c>
    </row>
    <row r="340" spans="1:13" ht="45" x14ac:dyDescent="0.25">
      <c r="A340" s="21" t="s">
        <v>318</v>
      </c>
      <c r="B340" s="22" t="s">
        <v>575</v>
      </c>
      <c r="C340" s="35" t="s">
        <v>21</v>
      </c>
      <c r="D340" s="24" t="s">
        <v>491</v>
      </c>
      <c r="E340" s="60" t="s">
        <v>739</v>
      </c>
      <c r="F340" s="75">
        <v>0</v>
      </c>
      <c r="G340" s="75">
        <v>0</v>
      </c>
      <c r="H340" s="75">
        <v>78550024</v>
      </c>
      <c r="I340" s="75">
        <v>0</v>
      </c>
      <c r="J340" s="75">
        <v>0</v>
      </c>
      <c r="K340" s="75">
        <v>78550024</v>
      </c>
      <c r="L340" s="75">
        <v>78550024</v>
      </c>
      <c r="M340" s="4">
        <f t="shared" si="112"/>
        <v>1</v>
      </c>
    </row>
    <row r="341" spans="1:13" ht="45" x14ac:dyDescent="0.25">
      <c r="A341" s="21" t="s">
        <v>318</v>
      </c>
      <c r="B341" s="22" t="s">
        <v>576</v>
      </c>
      <c r="C341" s="35" t="s">
        <v>21</v>
      </c>
      <c r="D341" s="24" t="s">
        <v>491</v>
      </c>
      <c r="E341" s="60" t="s">
        <v>740</v>
      </c>
      <c r="F341" s="75">
        <v>0</v>
      </c>
      <c r="G341" s="75">
        <v>0</v>
      </c>
      <c r="H341" s="75">
        <v>2288249</v>
      </c>
      <c r="I341" s="75">
        <v>0</v>
      </c>
      <c r="J341" s="75">
        <v>0</v>
      </c>
      <c r="K341" s="75">
        <v>2288249</v>
      </c>
      <c r="L341" s="75">
        <v>2288249</v>
      </c>
      <c r="M341" s="4">
        <f t="shared" si="112"/>
        <v>1</v>
      </c>
    </row>
    <row r="342" spans="1:13" ht="45" x14ac:dyDescent="0.25">
      <c r="A342" s="21" t="s">
        <v>318</v>
      </c>
      <c r="B342" s="22" t="s">
        <v>577</v>
      </c>
      <c r="C342" s="35" t="s">
        <v>21</v>
      </c>
      <c r="D342" s="24" t="s">
        <v>491</v>
      </c>
      <c r="E342" s="60" t="s">
        <v>741</v>
      </c>
      <c r="F342" s="75">
        <v>0</v>
      </c>
      <c r="G342" s="75">
        <v>0</v>
      </c>
      <c r="H342" s="75">
        <v>8015260</v>
      </c>
      <c r="I342" s="75">
        <v>0</v>
      </c>
      <c r="J342" s="75">
        <v>0</v>
      </c>
      <c r="K342" s="75">
        <v>8015260</v>
      </c>
      <c r="L342" s="75">
        <v>8015260</v>
      </c>
      <c r="M342" s="4">
        <f t="shared" si="112"/>
        <v>1</v>
      </c>
    </row>
    <row r="343" spans="1:13" ht="45" x14ac:dyDescent="0.25">
      <c r="A343" s="21" t="s">
        <v>318</v>
      </c>
      <c r="B343" s="22" t="s">
        <v>578</v>
      </c>
      <c r="C343" s="35" t="s">
        <v>21</v>
      </c>
      <c r="D343" s="24" t="s">
        <v>491</v>
      </c>
      <c r="E343" s="60" t="s">
        <v>742</v>
      </c>
      <c r="F343" s="75">
        <v>0</v>
      </c>
      <c r="G343" s="75">
        <v>0</v>
      </c>
      <c r="H343" s="75">
        <v>3512178</v>
      </c>
      <c r="I343" s="75">
        <v>0</v>
      </c>
      <c r="J343" s="75">
        <v>0</v>
      </c>
      <c r="K343" s="75">
        <v>3512178</v>
      </c>
      <c r="L343" s="75">
        <v>3512178</v>
      </c>
      <c r="M343" s="4">
        <f t="shared" si="112"/>
        <v>1</v>
      </c>
    </row>
    <row r="344" spans="1:13" ht="45" x14ac:dyDescent="0.25">
      <c r="A344" s="21" t="s">
        <v>318</v>
      </c>
      <c r="B344" s="22" t="s">
        <v>579</v>
      </c>
      <c r="C344" s="35" t="s">
        <v>21</v>
      </c>
      <c r="D344" s="24" t="s">
        <v>491</v>
      </c>
      <c r="E344" s="60" t="s">
        <v>743</v>
      </c>
      <c r="F344" s="75">
        <v>0</v>
      </c>
      <c r="G344" s="75">
        <v>0</v>
      </c>
      <c r="H344" s="75">
        <v>7845336</v>
      </c>
      <c r="I344" s="75">
        <v>0</v>
      </c>
      <c r="J344" s="75">
        <v>0</v>
      </c>
      <c r="K344" s="75">
        <v>7845336</v>
      </c>
      <c r="L344" s="75">
        <v>7845336</v>
      </c>
      <c r="M344" s="4">
        <f t="shared" si="112"/>
        <v>1</v>
      </c>
    </row>
    <row r="345" spans="1:13" ht="45" x14ac:dyDescent="0.25">
      <c r="A345" s="21" t="s">
        <v>318</v>
      </c>
      <c r="B345" s="22" t="s">
        <v>580</v>
      </c>
      <c r="C345" s="35" t="s">
        <v>21</v>
      </c>
      <c r="D345" s="24" t="s">
        <v>491</v>
      </c>
      <c r="E345" s="60" t="s">
        <v>705</v>
      </c>
      <c r="F345" s="75">
        <v>0</v>
      </c>
      <c r="G345" s="75">
        <v>0</v>
      </c>
      <c r="H345" s="75">
        <v>953787926</v>
      </c>
      <c r="I345" s="75">
        <v>0</v>
      </c>
      <c r="J345" s="75">
        <v>0</v>
      </c>
      <c r="K345" s="75">
        <v>953787926</v>
      </c>
      <c r="L345" s="75">
        <v>953787926</v>
      </c>
      <c r="M345" s="4">
        <f t="shared" si="112"/>
        <v>1</v>
      </c>
    </row>
    <row r="346" spans="1:13" ht="45" x14ac:dyDescent="0.25">
      <c r="A346" s="21" t="s">
        <v>318</v>
      </c>
      <c r="B346" s="22" t="s">
        <v>581</v>
      </c>
      <c r="C346" s="35" t="s">
        <v>21</v>
      </c>
      <c r="D346" s="24" t="s">
        <v>491</v>
      </c>
      <c r="E346" s="60" t="s">
        <v>706</v>
      </c>
      <c r="F346" s="75">
        <v>0</v>
      </c>
      <c r="G346" s="75">
        <v>0</v>
      </c>
      <c r="H346" s="75">
        <v>2192633</v>
      </c>
      <c r="I346" s="75">
        <v>0</v>
      </c>
      <c r="J346" s="75">
        <v>0</v>
      </c>
      <c r="K346" s="75">
        <v>2192633</v>
      </c>
      <c r="L346" s="75">
        <v>2192633</v>
      </c>
      <c r="M346" s="4">
        <f t="shared" si="112"/>
        <v>1</v>
      </c>
    </row>
    <row r="347" spans="1:13" ht="45" x14ac:dyDescent="0.25">
      <c r="A347" s="21" t="s">
        <v>318</v>
      </c>
      <c r="B347" s="22" t="s">
        <v>582</v>
      </c>
      <c r="C347" s="35" t="s">
        <v>21</v>
      </c>
      <c r="D347" s="24" t="s">
        <v>491</v>
      </c>
      <c r="E347" s="60" t="s">
        <v>744</v>
      </c>
      <c r="F347" s="75">
        <v>0</v>
      </c>
      <c r="G347" s="75">
        <v>0</v>
      </c>
      <c r="H347" s="75">
        <v>13391966</v>
      </c>
      <c r="I347" s="75">
        <v>0</v>
      </c>
      <c r="J347" s="75">
        <v>0</v>
      </c>
      <c r="K347" s="75">
        <v>13391966</v>
      </c>
      <c r="L347" s="75">
        <v>13391966</v>
      </c>
      <c r="M347" s="4">
        <f t="shared" si="112"/>
        <v>1</v>
      </c>
    </row>
    <row r="348" spans="1:13" ht="45" x14ac:dyDescent="0.25">
      <c r="A348" s="21" t="s">
        <v>318</v>
      </c>
      <c r="B348" s="22" t="s">
        <v>583</v>
      </c>
      <c r="C348" s="35" t="s">
        <v>21</v>
      </c>
      <c r="D348" s="24" t="s">
        <v>491</v>
      </c>
      <c r="E348" s="60" t="s">
        <v>745</v>
      </c>
      <c r="F348" s="75">
        <v>0</v>
      </c>
      <c r="G348" s="75">
        <v>0</v>
      </c>
      <c r="H348" s="75">
        <v>962640</v>
      </c>
      <c r="I348" s="75">
        <v>0</v>
      </c>
      <c r="J348" s="75">
        <v>0</v>
      </c>
      <c r="K348" s="75">
        <v>962640</v>
      </c>
      <c r="L348" s="75">
        <v>962640</v>
      </c>
      <c r="M348" s="4">
        <f t="shared" si="112"/>
        <v>1</v>
      </c>
    </row>
    <row r="349" spans="1:13" ht="45" x14ac:dyDescent="0.25">
      <c r="A349" s="21" t="s">
        <v>318</v>
      </c>
      <c r="B349" s="22" t="s">
        <v>584</v>
      </c>
      <c r="C349" s="35" t="s">
        <v>21</v>
      </c>
      <c r="D349" s="24" t="s">
        <v>491</v>
      </c>
      <c r="E349" s="60" t="s">
        <v>707</v>
      </c>
      <c r="F349" s="75">
        <v>0</v>
      </c>
      <c r="G349" s="75">
        <v>0</v>
      </c>
      <c r="H349" s="75">
        <v>45831828</v>
      </c>
      <c r="I349" s="75">
        <v>0</v>
      </c>
      <c r="J349" s="75">
        <v>0</v>
      </c>
      <c r="K349" s="75">
        <v>45831828</v>
      </c>
      <c r="L349" s="75">
        <v>45831828</v>
      </c>
      <c r="M349" s="4">
        <f t="shared" si="112"/>
        <v>1</v>
      </c>
    </row>
    <row r="350" spans="1:13" ht="45" x14ac:dyDescent="0.25">
      <c r="A350" s="21" t="s">
        <v>318</v>
      </c>
      <c r="B350" s="22" t="s">
        <v>585</v>
      </c>
      <c r="C350" s="35" t="s">
        <v>21</v>
      </c>
      <c r="D350" s="24" t="s">
        <v>491</v>
      </c>
      <c r="E350" s="60" t="s">
        <v>708</v>
      </c>
      <c r="F350" s="75">
        <v>0</v>
      </c>
      <c r="G350" s="75">
        <v>0</v>
      </c>
      <c r="H350" s="75">
        <v>314561810</v>
      </c>
      <c r="I350" s="75">
        <v>0</v>
      </c>
      <c r="J350" s="75">
        <v>0</v>
      </c>
      <c r="K350" s="75">
        <v>314561810</v>
      </c>
      <c r="L350" s="75">
        <v>314561810</v>
      </c>
      <c r="M350" s="4">
        <f t="shared" si="112"/>
        <v>1</v>
      </c>
    </row>
    <row r="351" spans="1:13" ht="45" x14ac:dyDescent="0.25">
      <c r="A351" s="21" t="s">
        <v>318</v>
      </c>
      <c r="B351" s="22" t="s">
        <v>586</v>
      </c>
      <c r="C351" s="35" t="s">
        <v>21</v>
      </c>
      <c r="D351" s="24" t="s">
        <v>491</v>
      </c>
      <c r="E351" s="60" t="s">
        <v>709</v>
      </c>
      <c r="F351" s="75">
        <v>0</v>
      </c>
      <c r="G351" s="75">
        <v>0</v>
      </c>
      <c r="H351" s="75">
        <v>237555051</v>
      </c>
      <c r="I351" s="75">
        <v>0</v>
      </c>
      <c r="J351" s="75">
        <v>0</v>
      </c>
      <c r="K351" s="75">
        <v>237555051</v>
      </c>
      <c r="L351" s="75">
        <v>237555051</v>
      </c>
      <c r="M351" s="4">
        <f t="shared" si="112"/>
        <v>1</v>
      </c>
    </row>
    <row r="352" spans="1:13" ht="45" x14ac:dyDescent="0.25">
      <c r="A352" s="21" t="s">
        <v>318</v>
      </c>
      <c r="B352" s="22" t="s">
        <v>587</v>
      </c>
      <c r="C352" s="35" t="s">
        <v>21</v>
      </c>
      <c r="D352" s="24" t="s">
        <v>491</v>
      </c>
      <c r="E352" s="60" t="s">
        <v>710</v>
      </c>
      <c r="F352" s="75">
        <v>0</v>
      </c>
      <c r="G352" s="75">
        <v>0</v>
      </c>
      <c r="H352" s="75">
        <v>520979149</v>
      </c>
      <c r="I352" s="75">
        <v>0</v>
      </c>
      <c r="J352" s="75">
        <v>0</v>
      </c>
      <c r="K352" s="75">
        <v>520979149</v>
      </c>
      <c r="L352" s="75">
        <v>520979149</v>
      </c>
      <c r="M352" s="4">
        <f t="shared" si="112"/>
        <v>1</v>
      </c>
    </row>
    <row r="353" spans="1:13" ht="45" x14ac:dyDescent="0.25">
      <c r="A353" s="21" t="s">
        <v>318</v>
      </c>
      <c r="B353" s="22" t="s">
        <v>588</v>
      </c>
      <c r="C353" s="35" t="s">
        <v>21</v>
      </c>
      <c r="D353" s="24" t="s">
        <v>491</v>
      </c>
      <c r="E353" s="60" t="s">
        <v>711</v>
      </c>
      <c r="F353" s="75">
        <v>0</v>
      </c>
      <c r="G353" s="75">
        <v>0</v>
      </c>
      <c r="H353" s="75">
        <v>236519881</v>
      </c>
      <c r="I353" s="75">
        <v>0</v>
      </c>
      <c r="J353" s="75">
        <v>0</v>
      </c>
      <c r="K353" s="75">
        <v>236519881</v>
      </c>
      <c r="L353" s="75">
        <v>236519881</v>
      </c>
      <c r="M353" s="4">
        <f t="shared" si="112"/>
        <v>1</v>
      </c>
    </row>
    <row r="354" spans="1:13" ht="45" x14ac:dyDescent="0.25">
      <c r="A354" s="21" t="s">
        <v>318</v>
      </c>
      <c r="B354" s="22" t="s">
        <v>589</v>
      </c>
      <c r="C354" s="35" t="s">
        <v>21</v>
      </c>
      <c r="D354" s="24" t="s">
        <v>491</v>
      </c>
      <c r="E354" s="60" t="s">
        <v>712</v>
      </c>
      <c r="F354" s="75">
        <v>0</v>
      </c>
      <c r="G354" s="75">
        <v>0</v>
      </c>
      <c r="H354" s="75">
        <v>96764653</v>
      </c>
      <c r="I354" s="75">
        <v>0</v>
      </c>
      <c r="J354" s="75">
        <v>0</v>
      </c>
      <c r="K354" s="75">
        <v>96764653</v>
      </c>
      <c r="L354" s="75">
        <v>96764653</v>
      </c>
      <c r="M354" s="4">
        <f t="shared" si="112"/>
        <v>1</v>
      </c>
    </row>
    <row r="355" spans="1:13" ht="45" x14ac:dyDescent="0.25">
      <c r="A355" s="21" t="s">
        <v>318</v>
      </c>
      <c r="B355" s="22" t="s">
        <v>590</v>
      </c>
      <c r="C355" s="35" t="s">
        <v>21</v>
      </c>
      <c r="D355" s="24" t="s">
        <v>491</v>
      </c>
      <c r="E355" s="60" t="s">
        <v>713</v>
      </c>
      <c r="F355" s="75">
        <v>0</v>
      </c>
      <c r="G355" s="75">
        <v>0</v>
      </c>
      <c r="H355" s="75">
        <v>474242661</v>
      </c>
      <c r="I355" s="75">
        <v>0</v>
      </c>
      <c r="J355" s="75">
        <v>0</v>
      </c>
      <c r="K355" s="75">
        <v>474242661</v>
      </c>
      <c r="L355" s="75">
        <v>474242661</v>
      </c>
      <c r="M355" s="4">
        <f t="shared" si="112"/>
        <v>1</v>
      </c>
    </row>
    <row r="356" spans="1:13" ht="45" x14ac:dyDescent="0.25">
      <c r="A356" s="21" t="s">
        <v>318</v>
      </c>
      <c r="B356" s="22" t="s">
        <v>591</v>
      </c>
      <c r="C356" s="35" t="s">
        <v>21</v>
      </c>
      <c r="D356" s="24" t="s">
        <v>491</v>
      </c>
      <c r="E356" s="60" t="s">
        <v>714</v>
      </c>
      <c r="F356" s="75">
        <v>0</v>
      </c>
      <c r="G356" s="75">
        <v>0</v>
      </c>
      <c r="H356" s="75">
        <v>1533800118</v>
      </c>
      <c r="I356" s="75">
        <v>0</v>
      </c>
      <c r="J356" s="75">
        <v>0</v>
      </c>
      <c r="K356" s="75">
        <v>1533800118</v>
      </c>
      <c r="L356" s="75">
        <v>1533800118</v>
      </c>
      <c r="M356" s="4">
        <f t="shared" si="112"/>
        <v>1</v>
      </c>
    </row>
    <row r="357" spans="1:13" ht="45" x14ac:dyDescent="0.25">
      <c r="A357" s="21" t="s">
        <v>318</v>
      </c>
      <c r="B357" s="22" t="s">
        <v>592</v>
      </c>
      <c r="C357" s="35" t="s">
        <v>21</v>
      </c>
      <c r="D357" s="24" t="s">
        <v>491</v>
      </c>
      <c r="E357" s="60" t="s">
        <v>715</v>
      </c>
      <c r="F357" s="75">
        <v>0</v>
      </c>
      <c r="G357" s="75">
        <v>0</v>
      </c>
      <c r="H357" s="75">
        <v>334983742</v>
      </c>
      <c r="I357" s="75">
        <v>0</v>
      </c>
      <c r="J357" s="75">
        <v>0</v>
      </c>
      <c r="K357" s="75">
        <v>334983742</v>
      </c>
      <c r="L357" s="75">
        <v>334983742</v>
      </c>
      <c r="M357" s="4">
        <f t="shared" si="112"/>
        <v>1</v>
      </c>
    </row>
    <row r="358" spans="1:13" ht="45" x14ac:dyDescent="0.25">
      <c r="A358" s="21" t="s">
        <v>318</v>
      </c>
      <c r="B358" s="22" t="s">
        <v>593</v>
      </c>
      <c r="C358" s="35" t="s">
        <v>21</v>
      </c>
      <c r="D358" s="24" t="s">
        <v>491</v>
      </c>
      <c r="E358" s="60" t="s">
        <v>716</v>
      </c>
      <c r="F358" s="75">
        <v>0</v>
      </c>
      <c r="G358" s="75">
        <v>0</v>
      </c>
      <c r="H358" s="75">
        <v>94633489</v>
      </c>
      <c r="I358" s="75">
        <v>0</v>
      </c>
      <c r="J358" s="75">
        <v>0</v>
      </c>
      <c r="K358" s="75">
        <v>94633489</v>
      </c>
      <c r="L358" s="75">
        <v>94633489</v>
      </c>
      <c r="M358" s="4">
        <f t="shared" si="112"/>
        <v>1</v>
      </c>
    </row>
    <row r="359" spans="1:13" ht="45" x14ac:dyDescent="0.25">
      <c r="A359" s="21" t="s">
        <v>318</v>
      </c>
      <c r="B359" s="22" t="s">
        <v>594</v>
      </c>
      <c r="C359" s="35" t="s">
        <v>21</v>
      </c>
      <c r="D359" s="24" t="s">
        <v>491</v>
      </c>
      <c r="E359" s="60" t="s">
        <v>717</v>
      </c>
      <c r="F359" s="75">
        <v>0</v>
      </c>
      <c r="G359" s="75">
        <v>0</v>
      </c>
      <c r="H359" s="75">
        <v>119317872</v>
      </c>
      <c r="I359" s="75">
        <v>0</v>
      </c>
      <c r="J359" s="75">
        <v>0</v>
      </c>
      <c r="K359" s="75">
        <v>119317872</v>
      </c>
      <c r="L359" s="75">
        <v>119317872</v>
      </c>
      <c r="M359" s="4">
        <f t="shared" si="112"/>
        <v>1</v>
      </c>
    </row>
    <row r="360" spans="1:13" ht="45" x14ac:dyDescent="0.25">
      <c r="A360" s="21" t="s">
        <v>318</v>
      </c>
      <c r="B360" s="22" t="s">
        <v>595</v>
      </c>
      <c r="C360" s="35" t="s">
        <v>21</v>
      </c>
      <c r="D360" s="24" t="s">
        <v>491</v>
      </c>
      <c r="E360" s="60" t="s">
        <v>718</v>
      </c>
      <c r="F360" s="75">
        <v>0</v>
      </c>
      <c r="G360" s="75">
        <v>0</v>
      </c>
      <c r="H360" s="75">
        <v>30702953</v>
      </c>
      <c r="I360" s="75">
        <v>0</v>
      </c>
      <c r="J360" s="75">
        <v>0</v>
      </c>
      <c r="K360" s="75">
        <v>30702953</v>
      </c>
      <c r="L360" s="75">
        <v>30702953</v>
      </c>
      <c r="M360" s="4">
        <f t="shared" ref="M360:M412" si="118">+IF(ISNUMBER(L360/K360)=TRUE,L360/K360,"")</f>
        <v>1</v>
      </c>
    </row>
    <row r="361" spans="1:13" ht="45" x14ac:dyDescent="0.25">
      <c r="A361" s="21" t="s">
        <v>318</v>
      </c>
      <c r="B361" s="22" t="s">
        <v>596</v>
      </c>
      <c r="C361" s="35" t="s">
        <v>21</v>
      </c>
      <c r="D361" s="24" t="s">
        <v>491</v>
      </c>
      <c r="E361" s="60" t="s">
        <v>220</v>
      </c>
      <c r="F361" s="75">
        <v>0</v>
      </c>
      <c r="G361" s="75">
        <v>0</v>
      </c>
      <c r="H361" s="75">
        <v>752922956</v>
      </c>
      <c r="I361" s="75">
        <v>0</v>
      </c>
      <c r="J361" s="75">
        <v>0</v>
      </c>
      <c r="K361" s="75">
        <v>752922956</v>
      </c>
      <c r="L361" s="75">
        <v>752922956</v>
      </c>
      <c r="M361" s="4">
        <f t="shared" si="118"/>
        <v>1</v>
      </c>
    </row>
    <row r="362" spans="1:13" ht="45" x14ac:dyDescent="0.25">
      <c r="A362" s="21" t="s">
        <v>318</v>
      </c>
      <c r="B362" s="22" t="s">
        <v>597</v>
      </c>
      <c r="C362" s="35" t="s">
        <v>21</v>
      </c>
      <c r="D362" s="24" t="s">
        <v>491</v>
      </c>
      <c r="E362" s="60" t="s">
        <v>746</v>
      </c>
      <c r="F362" s="75">
        <v>0</v>
      </c>
      <c r="G362" s="75">
        <v>0</v>
      </c>
      <c r="H362" s="75">
        <v>18351975</v>
      </c>
      <c r="I362" s="75">
        <v>0</v>
      </c>
      <c r="J362" s="75">
        <v>0</v>
      </c>
      <c r="K362" s="75">
        <v>18351975</v>
      </c>
      <c r="L362" s="75">
        <v>18351975</v>
      </c>
      <c r="M362" s="4">
        <f t="shared" si="118"/>
        <v>1</v>
      </c>
    </row>
    <row r="363" spans="1:13" ht="45" x14ac:dyDescent="0.25">
      <c r="A363" s="21" t="s">
        <v>318</v>
      </c>
      <c r="B363" s="22" t="s">
        <v>598</v>
      </c>
      <c r="C363" s="35" t="s">
        <v>21</v>
      </c>
      <c r="D363" s="24" t="s">
        <v>491</v>
      </c>
      <c r="E363" s="60" t="s">
        <v>747</v>
      </c>
      <c r="F363" s="75">
        <v>0</v>
      </c>
      <c r="G363" s="75">
        <v>0</v>
      </c>
      <c r="H363" s="75">
        <v>910444034</v>
      </c>
      <c r="I363" s="75">
        <v>0</v>
      </c>
      <c r="J363" s="75">
        <v>0</v>
      </c>
      <c r="K363" s="75">
        <v>910444034</v>
      </c>
      <c r="L363" s="75">
        <v>910444034</v>
      </c>
      <c r="M363" s="4">
        <f t="shared" si="118"/>
        <v>1</v>
      </c>
    </row>
    <row r="364" spans="1:13" ht="45" x14ac:dyDescent="0.25">
      <c r="A364" s="21" t="s">
        <v>318</v>
      </c>
      <c r="B364" s="22" t="s">
        <v>599</v>
      </c>
      <c r="C364" s="35" t="s">
        <v>21</v>
      </c>
      <c r="D364" s="24" t="s">
        <v>491</v>
      </c>
      <c r="E364" s="60" t="s">
        <v>748</v>
      </c>
      <c r="F364" s="75">
        <v>0</v>
      </c>
      <c r="G364" s="75">
        <v>0</v>
      </c>
      <c r="H364" s="75">
        <v>1366526951</v>
      </c>
      <c r="I364" s="75">
        <v>0</v>
      </c>
      <c r="J364" s="75">
        <v>0</v>
      </c>
      <c r="K364" s="75">
        <v>1366526951</v>
      </c>
      <c r="L364" s="75">
        <v>1366526951</v>
      </c>
      <c r="M364" s="4">
        <f t="shared" si="118"/>
        <v>1</v>
      </c>
    </row>
    <row r="365" spans="1:13" ht="45" x14ac:dyDescent="0.25">
      <c r="A365" s="21" t="s">
        <v>318</v>
      </c>
      <c r="B365" s="22" t="s">
        <v>600</v>
      </c>
      <c r="C365" s="35" t="s">
        <v>21</v>
      </c>
      <c r="D365" s="24" t="s">
        <v>491</v>
      </c>
      <c r="E365" s="60" t="s">
        <v>749</v>
      </c>
      <c r="F365" s="75">
        <v>0</v>
      </c>
      <c r="G365" s="75">
        <v>0</v>
      </c>
      <c r="H365" s="75">
        <v>382209529</v>
      </c>
      <c r="I365" s="75">
        <v>0</v>
      </c>
      <c r="J365" s="75">
        <v>0</v>
      </c>
      <c r="K365" s="75">
        <v>382209529</v>
      </c>
      <c r="L365" s="75">
        <v>382209529</v>
      </c>
      <c r="M365" s="4">
        <f t="shared" si="118"/>
        <v>1</v>
      </c>
    </row>
    <row r="366" spans="1:13" ht="45" x14ac:dyDescent="0.25">
      <c r="A366" s="21" t="s">
        <v>318</v>
      </c>
      <c r="B366" s="22" t="s">
        <v>601</v>
      </c>
      <c r="C366" s="35" t="s">
        <v>21</v>
      </c>
      <c r="D366" s="24" t="s">
        <v>491</v>
      </c>
      <c r="E366" s="60" t="s">
        <v>750</v>
      </c>
      <c r="F366" s="75">
        <v>0</v>
      </c>
      <c r="G366" s="75">
        <v>0</v>
      </c>
      <c r="H366" s="75">
        <v>1406745676</v>
      </c>
      <c r="I366" s="75">
        <v>0</v>
      </c>
      <c r="J366" s="75">
        <v>0</v>
      </c>
      <c r="K366" s="75">
        <v>1406745676</v>
      </c>
      <c r="L366" s="75">
        <v>1406745676</v>
      </c>
      <c r="M366" s="4">
        <f t="shared" si="118"/>
        <v>1</v>
      </c>
    </row>
    <row r="367" spans="1:13" ht="45" x14ac:dyDescent="0.25">
      <c r="A367" s="21" t="s">
        <v>318</v>
      </c>
      <c r="B367" s="22" t="s">
        <v>602</v>
      </c>
      <c r="C367" s="35" t="s">
        <v>21</v>
      </c>
      <c r="D367" s="24" t="s">
        <v>491</v>
      </c>
      <c r="E367" s="60" t="s">
        <v>751</v>
      </c>
      <c r="F367" s="75">
        <v>0</v>
      </c>
      <c r="G367" s="75">
        <v>0</v>
      </c>
      <c r="H367" s="75">
        <v>500000000</v>
      </c>
      <c r="I367" s="75">
        <v>0</v>
      </c>
      <c r="J367" s="75">
        <v>0</v>
      </c>
      <c r="K367" s="75">
        <v>500000000</v>
      </c>
      <c r="L367" s="75">
        <v>500000000</v>
      </c>
      <c r="M367" s="4">
        <f t="shared" si="118"/>
        <v>1</v>
      </c>
    </row>
    <row r="368" spans="1:13" ht="45" x14ac:dyDescent="0.25">
      <c r="A368" s="21" t="s">
        <v>318</v>
      </c>
      <c r="B368" s="22" t="s">
        <v>542</v>
      </c>
      <c r="C368" s="35" t="s">
        <v>21</v>
      </c>
      <c r="D368" s="24" t="s">
        <v>491</v>
      </c>
      <c r="E368" s="60" t="s">
        <v>752</v>
      </c>
      <c r="F368" s="75">
        <v>0</v>
      </c>
      <c r="G368" s="75">
        <v>0</v>
      </c>
      <c r="H368" s="75">
        <v>1055363683</v>
      </c>
      <c r="I368" s="75">
        <v>0</v>
      </c>
      <c r="J368" s="75">
        <v>0</v>
      </c>
      <c r="K368" s="75">
        <v>1055363683</v>
      </c>
      <c r="L368" s="75">
        <v>1055363683</v>
      </c>
      <c r="M368" s="4">
        <f t="shared" si="118"/>
        <v>1</v>
      </c>
    </row>
    <row r="369" spans="1:13" ht="45" x14ac:dyDescent="0.25">
      <c r="A369" s="21" t="s">
        <v>318</v>
      </c>
      <c r="B369" s="22" t="s">
        <v>603</v>
      </c>
      <c r="C369" s="35" t="s">
        <v>21</v>
      </c>
      <c r="D369" s="24" t="s">
        <v>491</v>
      </c>
      <c r="E369" s="60" t="s">
        <v>753</v>
      </c>
      <c r="F369" s="75">
        <v>0</v>
      </c>
      <c r="G369" s="75">
        <v>0</v>
      </c>
      <c r="H369" s="75">
        <v>204836183</v>
      </c>
      <c r="I369" s="75">
        <v>0</v>
      </c>
      <c r="J369" s="75">
        <v>0</v>
      </c>
      <c r="K369" s="75">
        <v>204836183</v>
      </c>
      <c r="L369" s="75">
        <v>204836183</v>
      </c>
      <c r="M369" s="4">
        <f t="shared" si="118"/>
        <v>1</v>
      </c>
    </row>
    <row r="370" spans="1:13" ht="45" x14ac:dyDescent="0.25">
      <c r="A370" s="21" t="s">
        <v>318</v>
      </c>
      <c r="B370" s="22" t="s">
        <v>604</v>
      </c>
      <c r="C370" s="35" t="s">
        <v>21</v>
      </c>
      <c r="D370" s="24" t="s">
        <v>491</v>
      </c>
      <c r="E370" s="60" t="s">
        <v>754</v>
      </c>
      <c r="F370" s="75">
        <v>0</v>
      </c>
      <c r="G370" s="75">
        <v>0</v>
      </c>
      <c r="H370" s="75">
        <v>407342563</v>
      </c>
      <c r="I370" s="75">
        <v>0</v>
      </c>
      <c r="J370" s="75">
        <v>0</v>
      </c>
      <c r="K370" s="75">
        <v>407342563</v>
      </c>
      <c r="L370" s="75">
        <v>407342563</v>
      </c>
      <c r="M370" s="4">
        <f t="shared" si="118"/>
        <v>1</v>
      </c>
    </row>
    <row r="371" spans="1:13" ht="45" x14ac:dyDescent="0.25">
      <c r="A371" s="21" t="s">
        <v>318</v>
      </c>
      <c r="B371" s="22" t="s">
        <v>605</v>
      </c>
      <c r="C371" s="35" t="s">
        <v>21</v>
      </c>
      <c r="D371" s="24" t="s">
        <v>491</v>
      </c>
      <c r="E371" s="60" t="s">
        <v>755</v>
      </c>
      <c r="F371" s="75">
        <v>0</v>
      </c>
      <c r="G371" s="75">
        <v>0</v>
      </c>
      <c r="H371" s="75">
        <v>12896677</v>
      </c>
      <c r="I371" s="75">
        <v>0</v>
      </c>
      <c r="J371" s="75">
        <v>0</v>
      </c>
      <c r="K371" s="75">
        <v>12896677</v>
      </c>
      <c r="L371" s="75">
        <v>12896677</v>
      </c>
      <c r="M371" s="4">
        <f t="shared" si="118"/>
        <v>1</v>
      </c>
    </row>
    <row r="372" spans="1:13" ht="45" x14ac:dyDescent="0.25">
      <c r="A372" s="21" t="s">
        <v>318</v>
      </c>
      <c r="B372" s="22" t="s">
        <v>606</v>
      </c>
      <c r="C372" s="35" t="s">
        <v>21</v>
      </c>
      <c r="D372" s="24" t="s">
        <v>491</v>
      </c>
      <c r="E372" s="60" t="s">
        <v>758</v>
      </c>
      <c r="F372" s="75">
        <v>0</v>
      </c>
      <c r="G372" s="75">
        <v>0</v>
      </c>
      <c r="H372" s="75">
        <v>614370378</v>
      </c>
      <c r="I372" s="75">
        <v>0</v>
      </c>
      <c r="J372" s="75">
        <v>0</v>
      </c>
      <c r="K372" s="75">
        <v>614370378</v>
      </c>
      <c r="L372" s="75">
        <v>614370378</v>
      </c>
      <c r="M372" s="4">
        <f t="shared" si="118"/>
        <v>1</v>
      </c>
    </row>
    <row r="373" spans="1:13" ht="45" x14ac:dyDescent="0.25">
      <c r="A373" s="21" t="s">
        <v>318</v>
      </c>
      <c r="B373" s="22" t="s">
        <v>607</v>
      </c>
      <c r="C373" s="35" t="s">
        <v>21</v>
      </c>
      <c r="D373" s="24" t="s">
        <v>491</v>
      </c>
      <c r="E373" s="60" t="s">
        <v>756</v>
      </c>
      <c r="F373" s="75">
        <v>0</v>
      </c>
      <c r="G373" s="75">
        <v>0</v>
      </c>
      <c r="H373" s="75">
        <v>42116790</v>
      </c>
      <c r="I373" s="75">
        <v>0</v>
      </c>
      <c r="J373" s="75">
        <v>0</v>
      </c>
      <c r="K373" s="75">
        <v>42116790</v>
      </c>
      <c r="L373" s="75">
        <v>42116790</v>
      </c>
      <c r="M373" s="4">
        <f t="shared" si="118"/>
        <v>1</v>
      </c>
    </row>
    <row r="374" spans="1:13" ht="45" x14ac:dyDescent="0.25">
      <c r="A374" s="21" t="s">
        <v>318</v>
      </c>
      <c r="B374" s="22" t="s">
        <v>608</v>
      </c>
      <c r="C374" s="35" t="s">
        <v>21</v>
      </c>
      <c r="D374" s="24" t="s">
        <v>491</v>
      </c>
      <c r="E374" s="60" t="s">
        <v>757</v>
      </c>
      <c r="F374" s="75">
        <v>0</v>
      </c>
      <c r="G374" s="75">
        <v>0</v>
      </c>
      <c r="H374" s="75">
        <v>37359000</v>
      </c>
      <c r="I374" s="75">
        <v>0</v>
      </c>
      <c r="J374" s="75">
        <v>0</v>
      </c>
      <c r="K374" s="75">
        <v>37359000</v>
      </c>
      <c r="L374" s="75">
        <v>37359000</v>
      </c>
      <c r="M374" s="4">
        <f t="shared" si="118"/>
        <v>1</v>
      </c>
    </row>
    <row r="375" spans="1:13" ht="45" x14ac:dyDescent="0.25">
      <c r="A375" s="21" t="s">
        <v>318</v>
      </c>
      <c r="B375" s="22" t="s">
        <v>609</v>
      </c>
      <c r="C375" s="35" t="s">
        <v>21</v>
      </c>
      <c r="D375" s="24" t="s">
        <v>491</v>
      </c>
      <c r="E375" s="60" t="s">
        <v>759</v>
      </c>
      <c r="F375" s="75">
        <v>0</v>
      </c>
      <c r="G375" s="75">
        <v>0</v>
      </c>
      <c r="H375" s="75">
        <v>23297944</v>
      </c>
      <c r="I375" s="75">
        <v>0</v>
      </c>
      <c r="J375" s="75">
        <v>0</v>
      </c>
      <c r="K375" s="75">
        <v>23297944</v>
      </c>
      <c r="L375" s="75">
        <v>23297944</v>
      </c>
      <c r="M375" s="4">
        <f t="shared" si="118"/>
        <v>1</v>
      </c>
    </row>
    <row r="376" spans="1:13" ht="45" x14ac:dyDescent="0.25">
      <c r="A376" s="21" t="s">
        <v>318</v>
      </c>
      <c r="B376" s="22" t="s">
        <v>541</v>
      </c>
      <c r="C376" s="35" t="s">
        <v>21</v>
      </c>
      <c r="D376" s="24" t="s">
        <v>491</v>
      </c>
      <c r="E376" s="60" t="s">
        <v>760</v>
      </c>
      <c r="F376" s="75">
        <v>0</v>
      </c>
      <c r="G376" s="75">
        <v>0</v>
      </c>
      <c r="H376" s="75">
        <v>3873770798</v>
      </c>
      <c r="I376" s="75">
        <v>0</v>
      </c>
      <c r="J376" s="75">
        <v>0</v>
      </c>
      <c r="K376" s="75">
        <v>3873770798</v>
      </c>
      <c r="L376" s="75">
        <v>3873770798</v>
      </c>
      <c r="M376" s="4">
        <f t="shared" si="118"/>
        <v>1</v>
      </c>
    </row>
    <row r="377" spans="1:13" ht="45" x14ac:dyDescent="0.25">
      <c r="A377" s="21" t="s">
        <v>318</v>
      </c>
      <c r="B377" s="22" t="s">
        <v>786</v>
      </c>
      <c r="C377" s="35" t="s">
        <v>21</v>
      </c>
      <c r="D377" s="24" t="s">
        <v>491</v>
      </c>
      <c r="E377" s="82" t="s">
        <v>775</v>
      </c>
      <c r="F377" s="75">
        <v>0</v>
      </c>
      <c r="G377" s="75">
        <v>0</v>
      </c>
      <c r="H377" s="75">
        <v>17942145732</v>
      </c>
      <c r="I377" s="75">
        <v>0</v>
      </c>
      <c r="J377" s="75">
        <v>0</v>
      </c>
      <c r="K377" s="75">
        <v>17942145732</v>
      </c>
      <c r="L377" s="75">
        <v>17942145732</v>
      </c>
      <c r="M377" s="4">
        <f t="shared" si="118"/>
        <v>1</v>
      </c>
    </row>
    <row r="378" spans="1:13" ht="45" x14ac:dyDescent="0.25">
      <c r="A378" s="21" t="s">
        <v>318</v>
      </c>
      <c r="B378" s="22" t="s">
        <v>787</v>
      </c>
      <c r="C378" s="35" t="s">
        <v>21</v>
      </c>
      <c r="D378" s="24" t="s">
        <v>491</v>
      </c>
      <c r="E378" s="60" t="s">
        <v>798</v>
      </c>
      <c r="F378" s="75">
        <v>0</v>
      </c>
      <c r="G378" s="75">
        <v>0</v>
      </c>
      <c r="H378" s="75">
        <v>707918015</v>
      </c>
      <c r="I378" s="75">
        <v>0</v>
      </c>
      <c r="J378" s="75">
        <v>0</v>
      </c>
      <c r="K378" s="75">
        <v>707918015</v>
      </c>
      <c r="L378" s="75">
        <v>707918015</v>
      </c>
      <c r="M378" s="4">
        <f t="shared" si="118"/>
        <v>1</v>
      </c>
    </row>
    <row r="379" spans="1:13" ht="45" x14ac:dyDescent="0.25">
      <c r="A379" s="21" t="s">
        <v>318</v>
      </c>
      <c r="B379" s="22" t="s">
        <v>788</v>
      </c>
      <c r="C379" s="35" t="s">
        <v>21</v>
      </c>
      <c r="D379" s="24" t="s">
        <v>491</v>
      </c>
      <c r="E379" s="60" t="s">
        <v>804</v>
      </c>
      <c r="F379" s="75">
        <v>0</v>
      </c>
      <c r="G379" s="75">
        <v>0</v>
      </c>
      <c r="H379" s="75">
        <v>2043590035</v>
      </c>
      <c r="I379" s="75">
        <v>0</v>
      </c>
      <c r="J379" s="75">
        <v>0</v>
      </c>
      <c r="K379" s="75">
        <v>2043590035</v>
      </c>
      <c r="L379" s="75">
        <v>2043590035</v>
      </c>
      <c r="M379" s="4">
        <f t="shared" si="118"/>
        <v>1</v>
      </c>
    </row>
    <row r="380" spans="1:13" s="8" customFormat="1" ht="45" x14ac:dyDescent="0.25">
      <c r="A380" s="21" t="s">
        <v>318</v>
      </c>
      <c r="B380" s="22" t="s">
        <v>849</v>
      </c>
      <c r="C380" s="35">
        <v>1116</v>
      </c>
      <c r="D380" s="24" t="s">
        <v>491</v>
      </c>
      <c r="E380" s="60" t="s">
        <v>850</v>
      </c>
      <c r="F380" s="75"/>
      <c r="G380" s="75"/>
      <c r="H380" s="75">
        <v>3000000000</v>
      </c>
      <c r="I380" s="75"/>
      <c r="J380" s="75"/>
      <c r="K380" s="75">
        <v>3000000000</v>
      </c>
      <c r="L380" s="75">
        <v>3000000000</v>
      </c>
      <c r="M380" s="4">
        <f t="shared" si="118"/>
        <v>1</v>
      </c>
    </row>
    <row r="381" spans="1:13" ht="45" x14ac:dyDescent="0.25">
      <c r="A381" s="21" t="s">
        <v>318</v>
      </c>
      <c r="B381" s="22" t="s">
        <v>820</v>
      </c>
      <c r="C381" s="35" t="s">
        <v>21</v>
      </c>
      <c r="D381" s="24" t="s">
        <v>491</v>
      </c>
      <c r="E381" s="60" t="s">
        <v>323</v>
      </c>
      <c r="F381" s="75">
        <v>0</v>
      </c>
      <c r="G381" s="75">
        <v>0</v>
      </c>
      <c r="H381" s="75">
        <v>620517762</v>
      </c>
      <c r="I381" s="75">
        <v>0</v>
      </c>
      <c r="J381" s="75">
        <v>0</v>
      </c>
      <c r="K381" s="75">
        <v>620517762</v>
      </c>
      <c r="L381" s="75">
        <v>620517762</v>
      </c>
      <c r="M381" s="4">
        <f t="shared" si="118"/>
        <v>1</v>
      </c>
    </row>
    <row r="382" spans="1:13" ht="45" x14ac:dyDescent="0.25">
      <c r="A382" s="21" t="s">
        <v>318</v>
      </c>
      <c r="B382" s="22" t="s">
        <v>790</v>
      </c>
      <c r="C382" s="35" t="s">
        <v>21</v>
      </c>
      <c r="D382" s="24" t="s">
        <v>491</v>
      </c>
      <c r="E382" s="60" t="s">
        <v>124</v>
      </c>
      <c r="F382" s="75">
        <v>0</v>
      </c>
      <c r="G382" s="75">
        <v>0</v>
      </c>
      <c r="H382" s="75">
        <v>172276162</v>
      </c>
      <c r="I382" s="75">
        <v>0</v>
      </c>
      <c r="J382" s="75">
        <v>0</v>
      </c>
      <c r="K382" s="75">
        <v>172276162</v>
      </c>
      <c r="L382" s="75">
        <v>172276162</v>
      </c>
      <c r="M382" s="4">
        <f t="shared" si="118"/>
        <v>1</v>
      </c>
    </row>
    <row r="383" spans="1:13" ht="45" x14ac:dyDescent="0.25">
      <c r="A383" s="21" t="s">
        <v>318</v>
      </c>
      <c r="B383" s="22" t="s">
        <v>791</v>
      </c>
      <c r="C383" s="35" t="s">
        <v>21</v>
      </c>
      <c r="D383" s="24" t="s">
        <v>491</v>
      </c>
      <c r="E383" s="60" t="s">
        <v>800</v>
      </c>
      <c r="F383" s="75">
        <v>0</v>
      </c>
      <c r="G383" s="75">
        <v>0</v>
      </c>
      <c r="H383" s="75">
        <v>3619016250</v>
      </c>
      <c r="I383" s="75">
        <v>0</v>
      </c>
      <c r="J383" s="75">
        <v>0</v>
      </c>
      <c r="K383" s="75">
        <v>3619016250</v>
      </c>
      <c r="L383" s="75">
        <v>3619016250</v>
      </c>
      <c r="M383" s="4">
        <f t="shared" si="118"/>
        <v>1</v>
      </c>
    </row>
    <row r="384" spans="1:13" ht="45" x14ac:dyDescent="0.25">
      <c r="A384" s="21" t="s">
        <v>318</v>
      </c>
      <c r="B384" s="22" t="s">
        <v>801</v>
      </c>
      <c r="C384" s="35" t="s">
        <v>21</v>
      </c>
      <c r="D384" s="24" t="s">
        <v>491</v>
      </c>
      <c r="E384" s="60" t="s">
        <v>802</v>
      </c>
      <c r="F384" s="75">
        <v>0</v>
      </c>
      <c r="G384" s="75">
        <v>0</v>
      </c>
      <c r="H384" s="75">
        <v>2792001285</v>
      </c>
      <c r="I384" s="75">
        <v>0</v>
      </c>
      <c r="J384" s="75">
        <v>0</v>
      </c>
      <c r="K384" s="75">
        <v>2792001285</v>
      </c>
      <c r="L384" s="75">
        <v>2792001285</v>
      </c>
      <c r="M384" s="4">
        <f t="shared" si="118"/>
        <v>1</v>
      </c>
    </row>
    <row r="385" spans="1:13" ht="45" x14ac:dyDescent="0.25">
      <c r="A385" s="21" t="s">
        <v>318</v>
      </c>
      <c r="B385" s="22" t="s">
        <v>793</v>
      </c>
      <c r="C385" s="35" t="s">
        <v>21</v>
      </c>
      <c r="D385" s="24" t="s">
        <v>491</v>
      </c>
      <c r="E385" s="60" t="s">
        <v>803</v>
      </c>
      <c r="F385" s="75">
        <v>0</v>
      </c>
      <c r="G385" s="75">
        <v>0</v>
      </c>
      <c r="H385" s="75">
        <v>3502456725</v>
      </c>
      <c r="I385" s="75">
        <v>0</v>
      </c>
      <c r="J385" s="75">
        <v>0</v>
      </c>
      <c r="K385" s="75">
        <v>3502456725</v>
      </c>
      <c r="L385" s="75">
        <v>3502456725</v>
      </c>
      <c r="M385" s="4">
        <f t="shared" si="118"/>
        <v>1</v>
      </c>
    </row>
    <row r="386" spans="1:13" ht="45" x14ac:dyDescent="0.25">
      <c r="A386" s="21" t="s">
        <v>318</v>
      </c>
      <c r="B386" s="22" t="s">
        <v>795</v>
      </c>
      <c r="C386" s="35" t="s">
        <v>21</v>
      </c>
      <c r="D386" s="24" t="s">
        <v>491</v>
      </c>
      <c r="E386" s="60" t="s">
        <v>821</v>
      </c>
      <c r="F386" s="75">
        <v>0</v>
      </c>
      <c r="G386" s="75">
        <v>0</v>
      </c>
      <c r="H386" s="75">
        <v>2309450396</v>
      </c>
      <c r="I386" s="75">
        <v>0</v>
      </c>
      <c r="J386" s="75">
        <v>0</v>
      </c>
      <c r="K386" s="75">
        <v>2309450396</v>
      </c>
      <c r="L386" s="75">
        <v>2309450396</v>
      </c>
      <c r="M386" s="4">
        <f t="shared" si="118"/>
        <v>1</v>
      </c>
    </row>
    <row r="387" spans="1:13" ht="45" x14ac:dyDescent="0.25">
      <c r="A387" s="21" t="s">
        <v>318</v>
      </c>
      <c r="B387" s="22" t="s">
        <v>806</v>
      </c>
      <c r="C387" s="35" t="s">
        <v>21</v>
      </c>
      <c r="D387" s="24" t="s">
        <v>491</v>
      </c>
      <c r="E387" s="60" t="s">
        <v>822</v>
      </c>
      <c r="F387" s="75">
        <v>0</v>
      </c>
      <c r="G387" s="75">
        <v>0</v>
      </c>
      <c r="H387" s="75">
        <v>89041080</v>
      </c>
      <c r="I387" s="75">
        <v>0</v>
      </c>
      <c r="J387" s="75">
        <v>0</v>
      </c>
      <c r="K387" s="75">
        <v>89041080</v>
      </c>
      <c r="L387" s="75">
        <v>89041080</v>
      </c>
      <c r="M387" s="4">
        <f t="shared" si="118"/>
        <v>1</v>
      </c>
    </row>
    <row r="388" spans="1:13" ht="45" x14ac:dyDescent="0.25">
      <c r="A388" s="21" t="s">
        <v>318</v>
      </c>
      <c r="B388" s="22" t="s">
        <v>807</v>
      </c>
      <c r="C388" s="35" t="s">
        <v>21</v>
      </c>
      <c r="D388" s="24" t="s">
        <v>491</v>
      </c>
      <c r="E388" s="60" t="s">
        <v>823</v>
      </c>
      <c r="F388" s="75">
        <v>0</v>
      </c>
      <c r="G388" s="75">
        <v>0</v>
      </c>
      <c r="H388" s="75">
        <v>11348720</v>
      </c>
      <c r="I388" s="75">
        <v>0</v>
      </c>
      <c r="J388" s="75">
        <v>0</v>
      </c>
      <c r="K388" s="75">
        <v>11348720</v>
      </c>
      <c r="L388" s="75">
        <v>11348720</v>
      </c>
      <c r="M388" s="4">
        <f t="shared" si="118"/>
        <v>1</v>
      </c>
    </row>
    <row r="389" spans="1:13" ht="45" x14ac:dyDescent="0.25">
      <c r="A389" s="21" t="s">
        <v>318</v>
      </c>
      <c r="B389" s="22" t="s">
        <v>808</v>
      </c>
      <c r="C389" s="35" t="s">
        <v>21</v>
      </c>
      <c r="D389" s="24" t="s">
        <v>491</v>
      </c>
      <c r="E389" s="60" t="s">
        <v>828</v>
      </c>
      <c r="F389" s="75">
        <v>0</v>
      </c>
      <c r="G389" s="75">
        <v>0</v>
      </c>
      <c r="H389" s="75">
        <v>2809000</v>
      </c>
      <c r="I389" s="75">
        <v>0</v>
      </c>
      <c r="J389" s="75">
        <v>0</v>
      </c>
      <c r="K389" s="75">
        <v>2809000</v>
      </c>
      <c r="L389" s="75">
        <v>2809000</v>
      </c>
      <c r="M389" s="4">
        <f t="shared" si="118"/>
        <v>1</v>
      </c>
    </row>
    <row r="390" spans="1:13" ht="45" x14ac:dyDescent="0.25">
      <c r="A390" s="21" t="s">
        <v>318</v>
      </c>
      <c r="B390" s="22" t="s">
        <v>809</v>
      </c>
      <c r="C390" s="35" t="s">
        <v>21</v>
      </c>
      <c r="D390" s="24" t="s">
        <v>491</v>
      </c>
      <c r="E390" s="60" t="s">
        <v>829</v>
      </c>
      <c r="F390" s="75">
        <v>0</v>
      </c>
      <c r="G390" s="75">
        <v>0</v>
      </c>
      <c r="H390" s="75">
        <v>1526500</v>
      </c>
      <c r="I390" s="75">
        <v>0</v>
      </c>
      <c r="J390" s="75">
        <v>0</v>
      </c>
      <c r="K390" s="75">
        <v>1526500</v>
      </c>
      <c r="L390" s="75">
        <v>1526500</v>
      </c>
      <c r="M390" s="4">
        <f t="shared" si="118"/>
        <v>1</v>
      </c>
    </row>
    <row r="391" spans="1:13" ht="45" x14ac:dyDescent="0.25">
      <c r="A391" s="21" t="s">
        <v>318</v>
      </c>
      <c r="B391" s="22" t="s">
        <v>810</v>
      </c>
      <c r="C391" s="35" t="s">
        <v>21</v>
      </c>
      <c r="D391" s="24" t="s">
        <v>491</v>
      </c>
      <c r="E391" s="60" t="s">
        <v>824</v>
      </c>
      <c r="F391" s="75">
        <v>0</v>
      </c>
      <c r="G391" s="75">
        <v>0</v>
      </c>
      <c r="H391" s="75">
        <v>83817000</v>
      </c>
      <c r="I391" s="75">
        <v>0</v>
      </c>
      <c r="J391" s="75">
        <v>0</v>
      </c>
      <c r="K391" s="75">
        <v>83817000</v>
      </c>
      <c r="L391" s="75">
        <v>83817000</v>
      </c>
      <c r="M391" s="4">
        <f t="shared" si="118"/>
        <v>1</v>
      </c>
    </row>
    <row r="392" spans="1:13" ht="45" x14ac:dyDescent="0.25">
      <c r="A392" s="21" t="s">
        <v>318</v>
      </c>
      <c r="B392" s="22" t="s">
        <v>811</v>
      </c>
      <c r="C392" s="35" t="s">
        <v>21</v>
      </c>
      <c r="D392" s="24" t="s">
        <v>491</v>
      </c>
      <c r="E392" s="60" t="s">
        <v>830</v>
      </c>
      <c r="F392" s="75">
        <v>0</v>
      </c>
      <c r="G392" s="75">
        <v>0</v>
      </c>
      <c r="H392" s="75">
        <v>2365781</v>
      </c>
      <c r="I392" s="75">
        <v>0</v>
      </c>
      <c r="J392" s="75">
        <v>0</v>
      </c>
      <c r="K392" s="75">
        <v>2365781</v>
      </c>
      <c r="L392" s="75">
        <v>2365781</v>
      </c>
      <c r="M392" s="4">
        <f t="shared" si="118"/>
        <v>1</v>
      </c>
    </row>
    <row r="393" spans="1:13" ht="45" x14ac:dyDescent="0.25">
      <c r="A393" s="21" t="s">
        <v>318</v>
      </c>
      <c r="B393" s="22" t="s">
        <v>812</v>
      </c>
      <c r="C393" s="35" t="s">
        <v>21</v>
      </c>
      <c r="D393" s="24" t="s">
        <v>491</v>
      </c>
      <c r="E393" s="60" t="s">
        <v>831</v>
      </c>
      <c r="F393" s="75">
        <v>0</v>
      </c>
      <c r="G393" s="75">
        <v>0</v>
      </c>
      <c r="H393" s="75">
        <v>37502000</v>
      </c>
      <c r="I393" s="75">
        <v>0</v>
      </c>
      <c r="J393" s="75">
        <v>0</v>
      </c>
      <c r="K393" s="75">
        <v>37502000</v>
      </c>
      <c r="L393" s="75">
        <v>37502000</v>
      </c>
      <c r="M393" s="4">
        <f t="shared" si="118"/>
        <v>1</v>
      </c>
    </row>
    <row r="394" spans="1:13" ht="45" x14ac:dyDescent="0.25">
      <c r="A394" s="21" t="s">
        <v>318</v>
      </c>
      <c r="B394" s="22" t="s">
        <v>813</v>
      </c>
      <c r="C394" s="35" t="s">
        <v>21</v>
      </c>
      <c r="D394" s="24" t="s">
        <v>491</v>
      </c>
      <c r="E394" s="60" t="s">
        <v>832</v>
      </c>
      <c r="F394" s="75">
        <v>0</v>
      </c>
      <c r="G394" s="75">
        <v>0</v>
      </c>
      <c r="H394" s="75">
        <v>1447264</v>
      </c>
      <c r="I394" s="75">
        <v>0</v>
      </c>
      <c r="J394" s="75">
        <v>0</v>
      </c>
      <c r="K394" s="75">
        <v>1447264</v>
      </c>
      <c r="L394" s="75">
        <v>1447264</v>
      </c>
      <c r="M394" s="4">
        <f t="shared" si="118"/>
        <v>1</v>
      </c>
    </row>
    <row r="395" spans="1:13" ht="45" x14ac:dyDescent="0.25">
      <c r="A395" s="21" t="s">
        <v>318</v>
      </c>
      <c r="B395" s="22" t="s">
        <v>807</v>
      </c>
      <c r="C395" s="35" t="s">
        <v>21</v>
      </c>
      <c r="D395" s="24" t="s">
        <v>491</v>
      </c>
      <c r="E395" s="60" t="s">
        <v>827</v>
      </c>
      <c r="F395" s="75">
        <v>0</v>
      </c>
      <c r="G395" s="75">
        <v>0</v>
      </c>
      <c r="H395" s="75">
        <v>2865072233</v>
      </c>
      <c r="I395" s="75">
        <v>0</v>
      </c>
      <c r="J395" s="75">
        <v>0</v>
      </c>
      <c r="K395" s="75">
        <v>2865072233</v>
      </c>
      <c r="L395" s="75">
        <v>2865072233</v>
      </c>
      <c r="M395" s="4">
        <f t="shared" si="118"/>
        <v>1</v>
      </c>
    </row>
    <row r="396" spans="1:13" ht="45" x14ac:dyDescent="0.25">
      <c r="A396" s="21" t="s">
        <v>318</v>
      </c>
      <c r="B396" s="22" t="s">
        <v>814</v>
      </c>
      <c r="C396" s="35" t="s">
        <v>21</v>
      </c>
      <c r="D396" s="24" t="s">
        <v>491</v>
      </c>
      <c r="E396" s="60" t="s">
        <v>826</v>
      </c>
      <c r="F396" s="75">
        <v>0</v>
      </c>
      <c r="G396" s="75">
        <v>0</v>
      </c>
      <c r="H396" s="75">
        <v>460628774</v>
      </c>
      <c r="I396" s="75">
        <v>0</v>
      </c>
      <c r="J396" s="75">
        <v>0</v>
      </c>
      <c r="K396" s="75">
        <v>460628774</v>
      </c>
      <c r="L396" s="75">
        <v>460628774</v>
      </c>
      <c r="M396" s="4">
        <f t="shared" si="118"/>
        <v>1</v>
      </c>
    </row>
    <row r="397" spans="1:13" ht="45" x14ac:dyDescent="0.25">
      <c r="A397" s="21" t="s">
        <v>318</v>
      </c>
      <c r="B397" s="22" t="s">
        <v>815</v>
      </c>
      <c r="C397" s="35" t="s">
        <v>21</v>
      </c>
      <c r="D397" s="24" t="s">
        <v>491</v>
      </c>
      <c r="E397" s="60" t="s">
        <v>327</v>
      </c>
      <c r="F397" s="75">
        <v>0</v>
      </c>
      <c r="G397" s="75">
        <v>0</v>
      </c>
      <c r="H397" s="75">
        <v>354664113</v>
      </c>
      <c r="I397" s="75">
        <v>0</v>
      </c>
      <c r="J397" s="75">
        <v>0</v>
      </c>
      <c r="K397" s="75">
        <v>354664113</v>
      </c>
      <c r="L397" s="75">
        <v>354664113</v>
      </c>
      <c r="M397" s="4">
        <f t="shared" si="118"/>
        <v>1</v>
      </c>
    </row>
    <row r="398" spans="1:13" ht="45" x14ac:dyDescent="0.25">
      <c r="A398" s="21" t="s">
        <v>318</v>
      </c>
      <c r="B398" s="22" t="s">
        <v>816</v>
      </c>
      <c r="C398" s="35" t="s">
        <v>21</v>
      </c>
      <c r="D398" s="24" t="s">
        <v>491</v>
      </c>
      <c r="E398" s="60" t="s">
        <v>825</v>
      </c>
      <c r="F398" s="75">
        <v>0</v>
      </c>
      <c r="G398" s="75">
        <v>0</v>
      </c>
      <c r="H398" s="75">
        <v>48428058</v>
      </c>
      <c r="I398" s="75">
        <v>0</v>
      </c>
      <c r="J398" s="75">
        <v>0</v>
      </c>
      <c r="K398" s="75">
        <v>48428058</v>
      </c>
      <c r="L398" s="75">
        <v>48428058</v>
      </c>
      <c r="M398" s="4">
        <f t="shared" si="118"/>
        <v>1</v>
      </c>
    </row>
    <row r="399" spans="1:13" ht="30" x14ac:dyDescent="0.2">
      <c r="A399" s="14" t="s">
        <v>328</v>
      </c>
      <c r="B399" s="46"/>
      <c r="C399" s="38"/>
      <c r="D399" s="26" t="s">
        <v>329</v>
      </c>
      <c r="E399" s="55"/>
      <c r="F399" s="32">
        <f>SUBTOTAL(9,F400:F412)</f>
        <v>0</v>
      </c>
      <c r="G399" s="32">
        <f t="shared" ref="G399:L399" si="119">SUBTOTAL(9,G400:G412)</f>
        <v>0</v>
      </c>
      <c r="H399" s="32">
        <f t="shared" si="119"/>
        <v>12065572107</v>
      </c>
      <c r="I399" s="32">
        <f t="shared" si="119"/>
        <v>0</v>
      </c>
      <c r="J399" s="32">
        <f t="shared" si="119"/>
        <v>0</v>
      </c>
      <c r="K399" s="32">
        <f t="shared" si="119"/>
        <v>12065572107</v>
      </c>
      <c r="L399" s="32">
        <f t="shared" si="119"/>
        <v>12065572107</v>
      </c>
      <c r="M399" s="4">
        <f t="shared" si="118"/>
        <v>1</v>
      </c>
    </row>
    <row r="400" spans="1:13" s="8" customFormat="1" ht="25.5" x14ac:dyDescent="0.2">
      <c r="A400" s="21" t="s">
        <v>617</v>
      </c>
      <c r="B400" s="22" t="s">
        <v>616</v>
      </c>
      <c r="C400" s="35">
        <v>1116</v>
      </c>
      <c r="D400" s="113" t="s">
        <v>783</v>
      </c>
      <c r="E400" s="82" t="s">
        <v>796</v>
      </c>
      <c r="F400" s="83"/>
      <c r="G400" s="83"/>
      <c r="H400" s="84">
        <v>207888743</v>
      </c>
      <c r="I400" s="84">
        <v>0</v>
      </c>
      <c r="J400" s="84">
        <v>0</v>
      </c>
      <c r="K400" s="84">
        <v>207888743</v>
      </c>
      <c r="L400" s="84">
        <v>207888743</v>
      </c>
      <c r="M400" s="4">
        <f t="shared" si="118"/>
        <v>1</v>
      </c>
    </row>
    <row r="401" spans="1:14" s="8" customFormat="1" ht="38.25" x14ac:dyDescent="0.2">
      <c r="A401" s="21" t="s">
        <v>614</v>
      </c>
      <c r="B401" s="45" t="s">
        <v>613</v>
      </c>
      <c r="C401" s="35">
        <v>1116</v>
      </c>
      <c r="D401" s="113" t="s">
        <v>784</v>
      </c>
      <c r="E401" s="82" t="s">
        <v>797</v>
      </c>
      <c r="F401" s="83"/>
      <c r="G401" s="83"/>
      <c r="H401" s="84">
        <v>223158336</v>
      </c>
      <c r="I401" s="84">
        <v>0</v>
      </c>
      <c r="J401" s="84">
        <v>0</v>
      </c>
      <c r="K401" s="84">
        <v>223158336</v>
      </c>
      <c r="L401" s="84">
        <v>223158336</v>
      </c>
      <c r="M401" s="4">
        <f t="shared" si="118"/>
        <v>1</v>
      </c>
    </row>
    <row r="402" spans="1:14" s="8" customFormat="1" ht="38.25" x14ac:dyDescent="0.2">
      <c r="A402" s="21" t="s">
        <v>330</v>
      </c>
      <c r="B402" s="110" t="s">
        <v>786</v>
      </c>
      <c r="C402" s="35">
        <v>1116</v>
      </c>
      <c r="D402" s="113" t="s">
        <v>785</v>
      </c>
      <c r="E402" s="82" t="s">
        <v>775</v>
      </c>
      <c r="F402" s="83">
        <v>0</v>
      </c>
      <c r="G402" s="83">
        <v>0</v>
      </c>
      <c r="H402" s="84">
        <v>6346434329</v>
      </c>
      <c r="I402" s="84">
        <v>0</v>
      </c>
      <c r="J402" s="84">
        <v>0</v>
      </c>
      <c r="K402" s="84">
        <v>6346434329</v>
      </c>
      <c r="L402" s="84">
        <v>6346434329</v>
      </c>
      <c r="M402" s="4">
        <f t="shared" si="118"/>
        <v>1</v>
      </c>
    </row>
    <row r="403" spans="1:14" s="8" customFormat="1" ht="38.25" x14ac:dyDescent="0.2">
      <c r="A403" s="21" t="s">
        <v>330</v>
      </c>
      <c r="B403" s="45" t="s">
        <v>787</v>
      </c>
      <c r="C403" s="35">
        <v>1116</v>
      </c>
      <c r="D403" s="113" t="s">
        <v>785</v>
      </c>
      <c r="E403" s="82" t="s">
        <v>798</v>
      </c>
      <c r="F403" s="83">
        <v>0</v>
      </c>
      <c r="G403" s="83">
        <v>0</v>
      </c>
      <c r="H403" s="84">
        <v>320017278</v>
      </c>
      <c r="I403" s="84">
        <v>0</v>
      </c>
      <c r="J403" s="84">
        <v>0</v>
      </c>
      <c r="K403" s="84">
        <v>320017278</v>
      </c>
      <c r="L403" s="84">
        <v>320017278</v>
      </c>
      <c r="M403" s="4">
        <f t="shared" si="118"/>
        <v>1</v>
      </c>
    </row>
    <row r="404" spans="1:14" s="8" customFormat="1" ht="38.25" x14ac:dyDescent="0.2">
      <c r="A404" s="21" t="s">
        <v>330</v>
      </c>
      <c r="B404" s="45" t="s">
        <v>788</v>
      </c>
      <c r="C404" s="35">
        <v>1116</v>
      </c>
      <c r="D404" s="113" t="s">
        <v>785</v>
      </c>
      <c r="E404" s="82" t="s">
        <v>799</v>
      </c>
      <c r="F404" s="83">
        <v>0</v>
      </c>
      <c r="G404" s="83">
        <v>0</v>
      </c>
      <c r="H404" s="84">
        <v>588681219</v>
      </c>
      <c r="I404" s="84">
        <v>0</v>
      </c>
      <c r="J404" s="84">
        <v>0</v>
      </c>
      <c r="K404" s="84">
        <v>588681219</v>
      </c>
      <c r="L404" s="84">
        <v>588681219</v>
      </c>
      <c r="M404" s="4">
        <f t="shared" si="118"/>
        <v>1</v>
      </c>
    </row>
    <row r="405" spans="1:14" s="8" customFormat="1" ht="38.25" x14ac:dyDescent="0.2">
      <c r="A405" s="21" t="s">
        <v>330</v>
      </c>
      <c r="B405" s="45" t="s">
        <v>789</v>
      </c>
      <c r="C405" s="35">
        <v>1116</v>
      </c>
      <c r="D405" s="113" t="s">
        <v>785</v>
      </c>
      <c r="E405" s="82" t="s">
        <v>302</v>
      </c>
      <c r="F405" s="83">
        <v>0</v>
      </c>
      <c r="G405" s="83">
        <v>0</v>
      </c>
      <c r="H405" s="84">
        <v>379027765</v>
      </c>
      <c r="I405" s="84">
        <v>0</v>
      </c>
      <c r="J405" s="84">
        <v>0</v>
      </c>
      <c r="K405" s="84">
        <v>379027765</v>
      </c>
      <c r="L405" s="84">
        <v>379027765</v>
      </c>
      <c r="M405" s="4">
        <f t="shared" si="118"/>
        <v>1</v>
      </c>
    </row>
    <row r="406" spans="1:14" s="8" customFormat="1" ht="38.25" x14ac:dyDescent="0.2">
      <c r="A406" s="21" t="s">
        <v>330</v>
      </c>
      <c r="B406" s="45" t="s">
        <v>790</v>
      </c>
      <c r="C406" s="35">
        <v>1116</v>
      </c>
      <c r="D406" s="113" t="s">
        <v>785</v>
      </c>
      <c r="E406" s="82" t="s">
        <v>124</v>
      </c>
      <c r="F406" s="83">
        <v>0</v>
      </c>
      <c r="G406" s="83">
        <v>0</v>
      </c>
      <c r="H406" s="84">
        <v>82564000</v>
      </c>
      <c r="I406" s="84">
        <v>0</v>
      </c>
      <c r="J406" s="84">
        <v>0</v>
      </c>
      <c r="K406" s="84">
        <v>82564000</v>
      </c>
      <c r="L406" s="84">
        <v>82564000</v>
      </c>
      <c r="M406" s="4">
        <f t="shared" si="118"/>
        <v>1</v>
      </c>
    </row>
    <row r="407" spans="1:14" s="8" customFormat="1" ht="38.25" x14ac:dyDescent="0.2">
      <c r="A407" s="21" t="s">
        <v>330</v>
      </c>
      <c r="B407" s="45" t="s">
        <v>791</v>
      </c>
      <c r="C407" s="35">
        <v>1116</v>
      </c>
      <c r="D407" s="113" t="s">
        <v>785</v>
      </c>
      <c r="E407" s="82" t="s">
        <v>800</v>
      </c>
      <c r="F407" s="83">
        <v>0</v>
      </c>
      <c r="G407" s="83">
        <v>0</v>
      </c>
      <c r="H407" s="84">
        <v>597339365</v>
      </c>
      <c r="I407" s="84">
        <v>0</v>
      </c>
      <c r="J407" s="84">
        <v>0</v>
      </c>
      <c r="K407" s="84">
        <v>597339365</v>
      </c>
      <c r="L407" s="84">
        <v>597339365</v>
      </c>
      <c r="M407" s="4">
        <f t="shared" si="118"/>
        <v>1</v>
      </c>
    </row>
    <row r="408" spans="1:14" s="8" customFormat="1" ht="38.25" x14ac:dyDescent="0.2">
      <c r="A408" s="21" t="s">
        <v>330</v>
      </c>
      <c r="B408" s="45" t="s">
        <v>792</v>
      </c>
      <c r="C408" s="35">
        <v>1116</v>
      </c>
      <c r="D408" s="113" t="s">
        <v>785</v>
      </c>
      <c r="E408" s="82" t="s">
        <v>775</v>
      </c>
      <c r="F408" s="83">
        <v>0</v>
      </c>
      <c r="G408" s="83">
        <v>0</v>
      </c>
      <c r="H408" s="84">
        <v>750000000</v>
      </c>
      <c r="I408" s="84">
        <v>0</v>
      </c>
      <c r="J408" s="84">
        <v>0</v>
      </c>
      <c r="K408" s="84">
        <v>750000000</v>
      </c>
      <c r="L408" s="84">
        <v>750000000</v>
      </c>
      <c r="M408" s="4">
        <f t="shared" si="118"/>
        <v>1</v>
      </c>
    </row>
    <row r="409" spans="1:14" s="8" customFormat="1" ht="38.25" x14ac:dyDescent="0.2">
      <c r="A409" s="21" t="s">
        <v>330</v>
      </c>
      <c r="B409" s="45" t="s">
        <v>801</v>
      </c>
      <c r="C409" s="35">
        <v>1116</v>
      </c>
      <c r="D409" s="113" t="s">
        <v>785</v>
      </c>
      <c r="E409" s="82" t="s">
        <v>802</v>
      </c>
      <c r="F409" s="83">
        <v>0</v>
      </c>
      <c r="G409" s="83">
        <v>0</v>
      </c>
      <c r="H409" s="84">
        <v>788014805</v>
      </c>
      <c r="I409" s="84">
        <v>0</v>
      </c>
      <c r="J409" s="84">
        <v>0</v>
      </c>
      <c r="K409" s="84">
        <v>788014805</v>
      </c>
      <c r="L409" s="84">
        <v>788014805</v>
      </c>
      <c r="M409" s="4">
        <f t="shared" si="118"/>
        <v>1</v>
      </c>
    </row>
    <row r="410" spans="1:14" s="8" customFormat="1" ht="38.25" x14ac:dyDescent="0.2">
      <c r="A410" s="21" t="s">
        <v>330</v>
      </c>
      <c r="B410" s="45" t="s">
        <v>793</v>
      </c>
      <c r="C410" s="35">
        <v>1116</v>
      </c>
      <c r="D410" s="113" t="s">
        <v>785</v>
      </c>
      <c r="E410" s="82" t="s">
        <v>803</v>
      </c>
      <c r="F410" s="83">
        <v>0</v>
      </c>
      <c r="G410" s="83">
        <v>0</v>
      </c>
      <c r="H410" s="84">
        <v>1103088446</v>
      </c>
      <c r="I410" s="84">
        <v>0</v>
      </c>
      <c r="J410" s="84">
        <v>0</v>
      </c>
      <c r="K410" s="84">
        <v>1103088446</v>
      </c>
      <c r="L410" s="84">
        <v>1103088446</v>
      </c>
      <c r="M410" s="4">
        <f t="shared" si="118"/>
        <v>1</v>
      </c>
    </row>
    <row r="411" spans="1:14" s="8" customFormat="1" ht="38.25" x14ac:dyDescent="0.2">
      <c r="A411" s="21" t="s">
        <v>330</v>
      </c>
      <c r="B411" s="45" t="s">
        <v>794</v>
      </c>
      <c r="C411" s="35">
        <v>1116</v>
      </c>
      <c r="D411" s="113" t="s">
        <v>785</v>
      </c>
      <c r="E411" s="82" t="s">
        <v>804</v>
      </c>
      <c r="F411" s="83">
        <v>0</v>
      </c>
      <c r="G411" s="83">
        <v>0</v>
      </c>
      <c r="H411" s="84">
        <v>588681221</v>
      </c>
      <c r="I411" s="84">
        <v>0</v>
      </c>
      <c r="J411" s="84">
        <v>0</v>
      </c>
      <c r="K411" s="84">
        <v>588681221</v>
      </c>
      <c r="L411" s="84">
        <v>588681221</v>
      </c>
      <c r="M411" s="4">
        <f t="shared" si="118"/>
        <v>1</v>
      </c>
    </row>
    <row r="412" spans="1:14" s="8" customFormat="1" ht="38.25" x14ac:dyDescent="0.2">
      <c r="A412" s="21" t="s">
        <v>330</v>
      </c>
      <c r="B412" s="45" t="s">
        <v>795</v>
      </c>
      <c r="C412" s="35">
        <v>1116</v>
      </c>
      <c r="D412" s="113" t="s">
        <v>785</v>
      </c>
      <c r="E412" s="82" t="s">
        <v>805</v>
      </c>
      <c r="F412" s="83">
        <v>0</v>
      </c>
      <c r="G412" s="83">
        <v>0</v>
      </c>
      <c r="H412" s="84">
        <v>90676600</v>
      </c>
      <c r="I412" s="84">
        <v>0</v>
      </c>
      <c r="J412" s="84">
        <v>0</v>
      </c>
      <c r="K412" s="84">
        <v>90676600</v>
      </c>
      <c r="L412" s="84">
        <v>90676600</v>
      </c>
      <c r="M412" s="4">
        <f t="shared" si="118"/>
        <v>1</v>
      </c>
    </row>
    <row r="413" spans="1:14" ht="15" x14ac:dyDescent="0.2">
      <c r="A413" s="14" t="s">
        <v>333</v>
      </c>
      <c r="B413" s="15"/>
      <c r="C413" s="16"/>
      <c r="D413" s="49" t="s">
        <v>492</v>
      </c>
      <c r="E413" s="112"/>
      <c r="F413" s="32">
        <f t="shared" ref="F413:M413" si="120">SUBTOTAL(9,F414:F415)</f>
        <v>11815694753</v>
      </c>
      <c r="G413" s="32">
        <f t="shared" si="120"/>
        <v>0</v>
      </c>
      <c r="H413" s="32">
        <f t="shared" si="120"/>
        <v>0</v>
      </c>
      <c r="I413" s="32">
        <f t="shared" si="120"/>
        <v>0</v>
      </c>
      <c r="J413" s="32">
        <f t="shared" si="120"/>
        <v>0</v>
      </c>
      <c r="K413" s="32">
        <f t="shared" si="120"/>
        <v>11815694753</v>
      </c>
      <c r="L413" s="32">
        <f t="shared" si="120"/>
        <v>0</v>
      </c>
      <c r="M413" s="32">
        <f t="shared" si="120"/>
        <v>0</v>
      </c>
      <c r="N413" s="48"/>
    </row>
    <row r="414" spans="1:14" ht="15" x14ac:dyDescent="0.2">
      <c r="A414" s="14" t="s">
        <v>334</v>
      </c>
      <c r="B414" s="15"/>
      <c r="C414" s="16"/>
      <c r="D414" s="49" t="s">
        <v>335</v>
      </c>
      <c r="E414" s="112"/>
      <c r="F414" s="32">
        <f t="shared" ref="F414:L414" si="121">SUBTOTAL(9,F415:F415)</f>
        <v>11815694753</v>
      </c>
      <c r="G414" s="32">
        <f t="shared" si="121"/>
        <v>0</v>
      </c>
      <c r="H414" s="32">
        <f t="shared" si="121"/>
        <v>0</v>
      </c>
      <c r="I414" s="32">
        <f t="shared" si="121"/>
        <v>0</v>
      </c>
      <c r="J414" s="32">
        <f t="shared" si="121"/>
        <v>0</v>
      </c>
      <c r="K414" s="32">
        <f t="shared" si="121"/>
        <v>11815694753</v>
      </c>
      <c r="L414" s="32">
        <f t="shared" si="121"/>
        <v>0</v>
      </c>
      <c r="M414" s="33">
        <f t="shared" ref="M414:M465" si="122">+IF(ISNUMBER(L414/K414)=TRUE,L414/K414,"")</f>
        <v>0</v>
      </c>
    </row>
    <row r="415" spans="1:14" ht="15" x14ac:dyDescent="0.25">
      <c r="A415" s="27" t="s">
        <v>336</v>
      </c>
      <c r="B415" s="34" t="s">
        <v>766</v>
      </c>
      <c r="C415" s="35" t="s">
        <v>21</v>
      </c>
      <c r="D415" s="24" t="s">
        <v>337</v>
      </c>
      <c r="E415" s="59" t="s">
        <v>338</v>
      </c>
      <c r="F415" s="67">
        <v>11815694753</v>
      </c>
      <c r="G415" s="67">
        <v>0</v>
      </c>
      <c r="H415" s="67">
        <v>0</v>
      </c>
      <c r="I415" s="67">
        <v>0</v>
      </c>
      <c r="J415" s="67">
        <v>0</v>
      </c>
      <c r="K415" s="67">
        <v>11815694753</v>
      </c>
      <c r="L415" s="67">
        <v>0</v>
      </c>
      <c r="M415" s="4">
        <f>+IF(ISNUMBER(L415/K415)=TRUE,L415/K415,"")</f>
        <v>0</v>
      </c>
    </row>
    <row r="416" spans="1:14" ht="30" x14ac:dyDescent="0.2">
      <c r="A416" s="14" t="s">
        <v>340</v>
      </c>
      <c r="B416" s="15"/>
      <c r="C416" s="16"/>
      <c r="D416" s="26" t="s">
        <v>341</v>
      </c>
      <c r="E416" s="112"/>
      <c r="F416" s="32">
        <f t="shared" ref="F416:L416" si="123">SUBTOTAL(9,F417:F492)</f>
        <v>18166852424</v>
      </c>
      <c r="G416" s="32">
        <f t="shared" si="123"/>
        <v>0</v>
      </c>
      <c r="H416" s="32">
        <f t="shared" si="123"/>
        <v>0</v>
      </c>
      <c r="I416" s="32">
        <f t="shared" si="123"/>
        <v>0</v>
      </c>
      <c r="J416" s="32">
        <f t="shared" si="123"/>
        <v>0</v>
      </c>
      <c r="K416" s="32">
        <f t="shared" si="123"/>
        <v>18166852424</v>
      </c>
      <c r="L416" s="32">
        <f t="shared" si="123"/>
        <v>7137778749</v>
      </c>
      <c r="M416" s="33">
        <f t="shared" si="122"/>
        <v>0.39290123475491939</v>
      </c>
    </row>
    <row r="417" spans="1:13" ht="30" x14ac:dyDescent="0.2">
      <c r="A417" s="14" t="s">
        <v>342</v>
      </c>
      <c r="B417" s="15"/>
      <c r="C417" s="16"/>
      <c r="D417" s="26" t="s">
        <v>493</v>
      </c>
      <c r="E417" s="112"/>
      <c r="F417" s="32">
        <f t="shared" ref="F417:L417" si="124">SUBTOTAL(9,F418:F432)</f>
        <v>6962800000</v>
      </c>
      <c r="G417" s="32">
        <f t="shared" si="124"/>
        <v>0</v>
      </c>
      <c r="H417" s="32">
        <f t="shared" si="124"/>
        <v>0</v>
      </c>
      <c r="I417" s="32">
        <f t="shared" si="124"/>
        <v>0</v>
      </c>
      <c r="J417" s="32">
        <f t="shared" si="124"/>
        <v>0</v>
      </c>
      <c r="K417" s="32">
        <f t="shared" si="124"/>
        <v>6962800000</v>
      </c>
      <c r="L417" s="32">
        <f t="shared" si="124"/>
        <v>2993039370</v>
      </c>
      <c r="M417" s="33">
        <f t="shared" si="122"/>
        <v>0.42986145947032806</v>
      </c>
    </row>
    <row r="418" spans="1:13" ht="53.25" customHeight="1" x14ac:dyDescent="0.25">
      <c r="A418" s="21" t="s">
        <v>343</v>
      </c>
      <c r="B418" s="22" t="s">
        <v>629</v>
      </c>
      <c r="C418" s="35" t="s">
        <v>21</v>
      </c>
      <c r="D418" s="24" t="s">
        <v>494</v>
      </c>
      <c r="E418" s="25" t="s">
        <v>148</v>
      </c>
      <c r="F418" s="75">
        <v>6962800000</v>
      </c>
      <c r="G418" s="75">
        <v>0</v>
      </c>
      <c r="H418" s="75">
        <v>0</v>
      </c>
      <c r="I418" s="75">
        <v>0</v>
      </c>
      <c r="J418" s="75">
        <v>0</v>
      </c>
      <c r="K418" s="75">
        <v>6962800000</v>
      </c>
      <c r="L418" s="75">
        <v>2247308613</v>
      </c>
      <c r="M418" s="4">
        <f t="shared" si="122"/>
        <v>0.322759322829896</v>
      </c>
    </row>
    <row r="419" spans="1:13" ht="51.75" customHeight="1" x14ac:dyDescent="0.25">
      <c r="A419" s="21" t="s">
        <v>343</v>
      </c>
      <c r="B419" s="22" t="s">
        <v>629</v>
      </c>
      <c r="C419" s="35" t="s">
        <v>98</v>
      </c>
      <c r="D419" s="24" t="s">
        <v>494</v>
      </c>
      <c r="E419" s="25" t="s">
        <v>148</v>
      </c>
      <c r="F419" s="75">
        <v>0</v>
      </c>
      <c r="G419" s="75">
        <v>0</v>
      </c>
      <c r="H419" s="75">
        <v>0</v>
      </c>
      <c r="I419" s="75">
        <v>0</v>
      </c>
      <c r="J419" s="75">
        <v>0</v>
      </c>
      <c r="K419" s="75">
        <v>0</v>
      </c>
      <c r="L419" s="75">
        <v>16602899</v>
      </c>
      <c r="M419" s="4" t="str">
        <f t="shared" si="122"/>
        <v/>
      </c>
    </row>
    <row r="420" spans="1:13" ht="51.75" customHeight="1" x14ac:dyDescent="0.25">
      <c r="A420" s="21" t="s">
        <v>343</v>
      </c>
      <c r="B420" s="22" t="s">
        <v>249</v>
      </c>
      <c r="C420" s="35" t="s">
        <v>21</v>
      </c>
      <c r="D420" s="24" t="s">
        <v>494</v>
      </c>
      <c r="E420" s="25" t="s">
        <v>720</v>
      </c>
      <c r="F420" s="75"/>
      <c r="G420" s="75"/>
      <c r="H420" s="75"/>
      <c r="I420" s="75"/>
      <c r="J420" s="75"/>
      <c r="K420" s="75"/>
      <c r="L420" s="75">
        <v>663129</v>
      </c>
      <c r="M420" s="4" t="str">
        <f t="shared" si="122"/>
        <v/>
      </c>
    </row>
    <row r="421" spans="1:13" ht="51.75" customHeight="1" x14ac:dyDescent="0.25">
      <c r="A421" s="21" t="s">
        <v>343</v>
      </c>
      <c r="B421" s="22" t="s">
        <v>138</v>
      </c>
      <c r="C421" s="35" t="s">
        <v>21</v>
      </c>
      <c r="D421" s="24" t="s">
        <v>494</v>
      </c>
      <c r="E421" s="25" t="s">
        <v>776</v>
      </c>
      <c r="F421" s="75"/>
      <c r="G421" s="75"/>
      <c r="H421" s="75"/>
      <c r="I421" s="75"/>
      <c r="J421" s="75"/>
      <c r="K421" s="75"/>
      <c r="L421" s="75">
        <v>157547</v>
      </c>
      <c r="M421" s="4" t="str">
        <f t="shared" si="122"/>
        <v/>
      </c>
    </row>
    <row r="422" spans="1:13" ht="51.75" customHeight="1" x14ac:dyDescent="0.25">
      <c r="A422" s="21" t="s">
        <v>343</v>
      </c>
      <c r="B422" s="22" t="s">
        <v>81</v>
      </c>
      <c r="C422" s="35" t="s">
        <v>21</v>
      </c>
      <c r="D422" s="24" t="s">
        <v>494</v>
      </c>
      <c r="E422" s="25" t="s">
        <v>777</v>
      </c>
      <c r="F422" s="75"/>
      <c r="G422" s="75"/>
      <c r="H422" s="75"/>
      <c r="I422" s="75"/>
      <c r="J422" s="75"/>
      <c r="K422" s="75"/>
      <c r="L422" s="75">
        <v>12555471</v>
      </c>
      <c r="M422" s="4" t="str">
        <f t="shared" si="122"/>
        <v/>
      </c>
    </row>
    <row r="423" spans="1:13" ht="51.75" customHeight="1" x14ac:dyDescent="0.25">
      <c r="A423" s="21" t="s">
        <v>343</v>
      </c>
      <c r="B423" s="22" t="s">
        <v>250</v>
      </c>
      <c r="C423" s="35" t="s">
        <v>21</v>
      </c>
      <c r="D423" s="24" t="s">
        <v>494</v>
      </c>
      <c r="E423" s="25" t="s">
        <v>725</v>
      </c>
      <c r="F423" s="75"/>
      <c r="G423" s="75"/>
      <c r="H423" s="75"/>
      <c r="I423" s="75"/>
      <c r="J423" s="75"/>
      <c r="K423" s="75"/>
      <c r="L423" s="75">
        <v>40656483</v>
      </c>
      <c r="M423" s="4" t="str">
        <f t="shared" si="122"/>
        <v/>
      </c>
    </row>
    <row r="424" spans="1:13" ht="51.75" customHeight="1" x14ac:dyDescent="0.25">
      <c r="A424" s="21" t="s">
        <v>343</v>
      </c>
      <c r="B424" s="22" t="s">
        <v>139</v>
      </c>
      <c r="C424" s="35" t="s">
        <v>21</v>
      </c>
      <c r="D424" s="24" t="s">
        <v>494</v>
      </c>
      <c r="E424" s="25" t="s">
        <v>778</v>
      </c>
      <c r="F424" s="75"/>
      <c r="G424" s="75"/>
      <c r="H424" s="75"/>
      <c r="I424" s="75"/>
      <c r="J424" s="75"/>
      <c r="K424" s="75"/>
      <c r="L424" s="75">
        <v>332577668</v>
      </c>
      <c r="M424" s="4" t="str">
        <f t="shared" si="122"/>
        <v/>
      </c>
    </row>
    <row r="425" spans="1:13" ht="51.75" customHeight="1" x14ac:dyDescent="0.25">
      <c r="A425" s="21" t="s">
        <v>343</v>
      </c>
      <c r="B425" s="22" t="s">
        <v>104</v>
      </c>
      <c r="C425" s="35" t="s">
        <v>21</v>
      </c>
      <c r="D425" s="24" t="s">
        <v>494</v>
      </c>
      <c r="E425" s="25" t="s">
        <v>779</v>
      </c>
      <c r="F425" s="75"/>
      <c r="G425" s="75"/>
      <c r="H425" s="75"/>
      <c r="I425" s="75"/>
      <c r="J425" s="75"/>
      <c r="K425" s="75"/>
      <c r="L425" s="75">
        <v>121724425</v>
      </c>
      <c r="M425" s="4" t="str">
        <f t="shared" si="122"/>
        <v/>
      </c>
    </row>
    <row r="426" spans="1:13" ht="51.75" customHeight="1" x14ac:dyDescent="0.25">
      <c r="A426" s="21" t="s">
        <v>343</v>
      </c>
      <c r="B426" s="22" t="s">
        <v>344</v>
      </c>
      <c r="C426" s="35" t="s">
        <v>21</v>
      </c>
      <c r="D426" s="24" t="s">
        <v>494</v>
      </c>
      <c r="E426" s="25" t="s">
        <v>731</v>
      </c>
      <c r="F426" s="75"/>
      <c r="G426" s="75"/>
      <c r="H426" s="75"/>
      <c r="I426" s="75"/>
      <c r="J426" s="75"/>
      <c r="K426" s="75"/>
      <c r="L426" s="75">
        <v>2421299</v>
      </c>
      <c r="M426" s="4" t="str">
        <f t="shared" si="122"/>
        <v/>
      </c>
    </row>
    <row r="427" spans="1:13" ht="51.75" customHeight="1" x14ac:dyDescent="0.25">
      <c r="A427" s="21" t="s">
        <v>343</v>
      </c>
      <c r="B427" s="22" t="s">
        <v>166</v>
      </c>
      <c r="C427" s="35" t="s">
        <v>21</v>
      </c>
      <c r="D427" s="24" t="s">
        <v>494</v>
      </c>
      <c r="E427" s="25" t="s">
        <v>763</v>
      </c>
      <c r="F427" s="75"/>
      <c r="G427" s="75"/>
      <c r="H427" s="75"/>
      <c r="I427" s="75"/>
      <c r="J427" s="75"/>
      <c r="K427" s="75"/>
      <c r="L427" s="75">
        <v>591091</v>
      </c>
      <c r="M427" s="4" t="str">
        <f t="shared" si="122"/>
        <v/>
      </c>
    </row>
    <row r="428" spans="1:13" ht="51.75" customHeight="1" x14ac:dyDescent="0.25">
      <c r="A428" s="21" t="s">
        <v>343</v>
      </c>
      <c r="B428" s="22" t="s">
        <v>348</v>
      </c>
      <c r="C428" s="35" t="s">
        <v>21</v>
      </c>
      <c r="D428" s="24" t="s">
        <v>494</v>
      </c>
      <c r="E428" s="25" t="s">
        <v>780</v>
      </c>
      <c r="F428" s="75"/>
      <c r="G428" s="75"/>
      <c r="H428" s="75"/>
      <c r="I428" s="75"/>
      <c r="J428" s="75"/>
      <c r="K428" s="75"/>
      <c r="L428" s="75">
        <v>115234880</v>
      </c>
      <c r="M428" s="4" t="str">
        <f t="shared" si="122"/>
        <v/>
      </c>
    </row>
    <row r="429" spans="1:13" ht="51.75" customHeight="1" x14ac:dyDescent="0.25">
      <c r="A429" s="21" t="s">
        <v>343</v>
      </c>
      <c r="B429" s="22" t="s">
        <v>216</v>
      </c>
      <c r="C429" s="35" t="s">
        <v>21</v>
      </c>
      <c r="D429" s="24" t="s">
        <v>494</v>
      </c>
      <c r="E429" s="25" t="s">
        <v>746</v>
      </c>
      <c r="F429" s="75"/>
      <c r="G429" s="75"/>
      <c r="H429" s="75"/>
      <c r="I429" s="75"/>
      <c r="J429" s="75"/>
      <c r="K429" s="75"/>
      <c r="L429" s="75">
        <v>27937</v>
      </c>
      <c r="M429" s="4" t="str">
        <f t="shared" si="122"/>
        <v/>
      </c>
    </row>
    <row r="430" spans="1:13" ht="51.75" customHeight="1" x14ac:dyDescent="0.25">
      <c r="A430" s="21" t="s">
        <v>343</v>
      </c>
      <c r="B430" s="22" t="s">
        <v>59</v>
      </c>
      <c r="C430" s="35" t="s">
        <v>21</v>
      </c>
      <c r="D430" s="24" t="s">
        <v>494</v>
      </c>
      <c r="E430" s="25" t="s">
        <v>747</v>
      </c>
      <c r="F430" s="75"/>
      <c r="G430" s="75"/>
      <c r="H430" s="75"/>
      <c r="I430" s="75"/>
      <c r="J430" s="75"/>
      <c r="K430" s="75"/>
      <c r="L430" s="75">
        <v>17672975</v>
      </c>
      <c r="M430" s="4" t="str">
        <f t="shared" si="122"/>
        <v/>
      </c>
    </row>
    <row r="431" spans="1:13" ht="51.75" customHeight="1" x14ac:dyDescent="0.25">
      <c r="A431" s="21" t="s">
        <v>343</v>
      </c>
      <c r="B431" s="22" t="s">
        <v>534</v>
      </c>
      <c r="C431" s="35">
        <v>1114</v>
      </c>
      <c r="D431" s="24" t="s">
        <v>494</v>
      </c>
      <c r="E431" s="25" t="s">
        <v>836</v>
      </c>
      <c r="F431" s="75"/>
      <c r="G431" s="75"/>
      <c r="H431" s="75"/>
      <c r="I431" s="75"/>
      <c r="J431" s="75"/>
      <c r="K431" s="75"/>
      <c r="L431" s="75">
        <v>228589</v>
      </c>
      <c r="M431" s="4" t="str">
        <f t="shared" si="122"/>
        <v/>
      </c>
    </row>
    <row r="432" spans="1:13" ht="51.75" customHeight="1" x14ac:dyDescent="0.25">
      <c r="A432" s="21" t="s">
        <v>343</v>
      </c>
      <c r="B432" s="22" t="s">
        <v>232</v>
      </c>
      <c r="C432" s="35" t="s">
        <v>21</v>
      </c>
      <c r="D432" s="24" t="s">
        <v>494</v>
      </c>
      <c r="E432" s="25" t="s">
        <v>639</v>
      </c>
      <c r="F432" s="75"/>
      <c r="G432" s="75"/>
      <c r="H432" s="75"/>
      <c r="I432" s="75"/>
      <c r="J432" s="75"/>
      <c r="K432" s="75"/>
      <c r="L432" s="75">
        <v>84616364</v>
      </c>
      <c r="M432" s="4" t="str">
        <f t="shared" si="122"/>
        <v/>
      </c>
    </row>
    <row r="433" spans="1:13" ht="30" x14ac:dyDescent="0.2">
      <c r="A433" s="14" t="s">
        <v>345</v>
      </c>
      <c r="B433" s="15"/>
      <c r="C433" s="16"/>
      <c r="D433" s="26" t="s">
        <v>495</v>
      </c>
      <c r="E433" s="55"/>
      <c r="F433" s="32">
        <f t="shared" ref="F433:L433" si="125">SUBTOTAL(9,F434:F492)</f>
        <v>11204052424</v>
      </c>
      <c r="G433" s="32">
        <f t="shared" si="125"/>
        <v>0</v>
      </c>
      <c r="H433" s="32">
        <f t="shared" si="125"/>
        <v>0</v>
      </c>
      <c r="I433" s="32">
        <f t="shared" si="125"/>
        <v>0</v>
      </c>
      <c r="J433" s="32">
        <f t="shared" si="125"/>
        <v>0</v>
      </c>
      <c r="K433" s="32">
        <f t="shared" si="125"/>
        <v>11204052424</v>
      </c>
      <c r="L433" s="32">
        <f t="shared" si="125"/>
        <v>4144739379</v>
      </c>
      <c r="M433" s="33">
        <f t="shared" si="122"/>
        <v>0.3699321658047251</v>
      </c>
    </row>
    <row r="434" spans="1:13" ht="36.75" customHeight="1" x14ac:dyDescent="0.2">
      <c r="A434" s="14" t="s">
        <v>346</v>
      </c>
      <c r="B434" s="15"/>
      <c r="C434" s="16"/>
      <c r="D434" s="26" t="s">
        <v>496</v>
      </c>
      <c r="E434" s="55"/>
      <c r="F434" s="32">
        <f t="shared" ref="F434:L434" si="126">SUBTOTAL(9,F435:F465)</f>
        <v>6565735000</v>
      </c>
      <c r="G434" s="32">
        <f t="shared" si="126"/>
        <v>0</v>
      </c>
      <c r="H434" s="32">
        <f t="shared" si="126"/>
        <v>0</v>
      </c>
      <c r="I434" s="32">
        <f t="shared" si="126"/>
        <v>0</v>
      </c>
      <c r="J434" s="32">
        <f t="shared" si="126"/>
        <v>0</v>
      </c>
      <c r="K434" s="32">
        <f t="shared" si="126"/>
        <v>6565735000</v>
      </c>
      <c r="L434" s="32">
        <f t="shared" si="126"/>
        <v>2280994156</v>
      </c>
      <c r="M434" s="33">
        <f t="shared" si="122"/>
        <v>0.34740880586864992</v>
      </c>
    </row>
    <row r="435" spans="1:13" ht="34.5" customHeight="1" x14ac:dyDescent="0.2">
      <c r="A435" s="14" t="s">
        <v>347</v>
      </c>
      <c r="B435" s="15"/>
      <c r="C435" s="16"/>
      <c r="D435" s="26" t="s">
        <v>497</v>
      </c>
      <c r="E435" s="55"/>
      <c r="F435" s="32">
        <f t="shared" ref="F435:L435" si="127">SUBTOTAL(9,F436:F436)</f>
        <v>5976575000</v>
      </c>
      <c r="G435" s="32">
        <f t="shared" si="127"/>
        <v>0</v>
      </c>
      <c r="H435" s="32">
        <f t="shared" si="127"/>
        <v>0</v>
      </c>
      <c r="I435" s="32">
        <f t="shared" si="127"/>
        <v>0</v>
      </c>
      <c r="J435" s="32">
        <f t="shared" si="127"/>
        <v>0</v>
      </c>
      <c r="K435" s="32">
        <f t="shared" si="127"/>
        <v>5976575000</v>
      </c>
      <c r="L435" s="32">
        <f t="shared" si="127"/>
        <v>1901022916</v>
      </c>
      <c r="M435" s="33">
        <f t="shared" si="122"/>
        <v>0.31807898604133639</v>
      </c>
    </row>
    <row r="436" spans="1:13" ht="24.75" customHeight="1" x14ac:dyDescent="0.25">
      <c r="A436" s="27" t="s">
        <v>349</v>
      </c>
      <c r="B436" s="22" t="s">
        <v>348</v>
      </c>
      <c r="C436" s="23" t="s">
        <v>21</v>
      </c>
      <c r="D436" s="24" t="s">
        <v>294</v>
      </c>
      <c r="E436" s="25" t="s">
        <v>430</v>
      </c>
      <c r="F436" s="75">
        <v>5976575000</v>
      </c>
      <c r="G436" s="75">
        <v>0</v>
      </c>
      <c r="H436" s="75">
        <v>0</v>
      </c>
      <c r="I436" s="75">
        <v>0</v>
      </c>
      <c r="J436" s="75">
        <v>0</v>
      </c>
      <c r="K436" s="75">
        <v>5976575000</v>
      </c>
      <c r="L436" s="75">
        <v>1901022916</v>
      </c>
      <c r="M436" s="4">
        <f t="shared" si="122"/>
        <v>0.31807898604133639</v>
      </c>
    </row>
    <row r="437" spans="1:13" ht="30" x14ac:dyDescent="0.2">
      <c r="A437" s="14" t="s">
        <v>350</v>
      </c>
      <c r="B437" s="15"/>
      <c r="C437" s="16"/>
      <c r="D437" s="26" t="s">
        <v>498</v>
      </c>
      <c r="E437" s="55"/>
      <c r="F437" s="32">
        <f t="shared" ref="F437:L437" si="128">SUBTOTAL(9,F438:F438)</f>
        <v>107120000</v>
      </c>
      <c r="G437" s="32">
        <f t="shared" si="128"/>
        <v>0</v>
      </c>
      <c r="H437" s="32">
        <f t="shared" si="128"/>
        <v>0</v>
      </c>
      <c r="I437" s="32">
        <f t="shared" si="128"/>
        <v>0</v>
      </c>
      <c r="J437" s="32">
        <f t="shared" si="128"/>
        <v>0</v>
      </c>
      <c r="K437" s="32">
        <f t="shared" si="128"/>
        <v>107120000</v>
      </c>
      <c r="L437" s="32">
        <f t="shared" si="128"/>
        <v>148847389</v>
      </c>
      <c r="M437" s="33">
        <f t="shared" si="122"/>
        <v>1.3895387322628827</v>
      </c>
    </row>
    <row r="438" spans="1:13" ht="45" x14ac:dyDescent="0.25">
      <c r="A438" s="27" t="s">
        <v>351</v>
      </c>
      <c r="B438" s="74" t="s">
        <v>637</v>
      </c>
      <c r="C438" s="23" t="s">
        <v>33</v>
      </c>
      <c r="D438" s="24" t="s">
        <v>499</v>
      </c>
      <c r="E438" s="25" t="s">
        <v>401</v>
      </c>
      <c r="F438" s="75">
        <v>107120000</v>
      </c>
      <c r="G438" s="75">
        <v>0</v>
      </c>
      <c r="H438" s="75">
        <v>0</v>
      </c>
      <c r="I438" s="75">
        <v>0</v>
      </c>
      <c r="J438" s="75">
        <v>0</v>
      </c>
      <c r="K438" s="75">
        <v>107120000</v>
      </c>
      <c r="L438" s="75">
        <v>148847389</v>
      </c>
      <c r="M438" s="4">
        <f t="shared" si="122"/>
        <v>1.3895387322628827</v>
      </c>
    </row>
    <row r="439" spans="1:13" ht="45" x14ac:dyDescent="0.25">
      <c r="A439" s="27" t="s">
        <v>352</v>
      </c>
      <c r="B439" s="74" t="s">
        <v>636</v>
      </c>
      <c r="C439" s="23">
        <v>1116</v>
      </c>
      <c r="D439" s="24" t="s">
        <v>499</v>
      </c>
      <c r="E439" s="103" t="s">
        <v>431</v>
      </c>
      <c r="F439" s="75">
        <v>482040000</v>
      </c>
      <c r="G439" s="75">
        <v>0</v>
      </c>
      <c r="H439" s="75">
        <v>0</v>
      </c>
      <c r="I439" s="75">
        <v>0</v>
      </c>
      <c r="J439" s="75">
        <v>0</v>
      </c>
      <c r="K439" s="75">
        <v>482040000</v>
      </c>
      <c r="L439" s="75">
        <v>147519223</v>
      </c>
      <c r="M439" s="4">
        <f t="shared" si="122"/>
        <v>0.30603108248278149</v>
      </c>
    </row>
    <row r="440" spans="1:13" ht="45" x14ac:dyDescent="0.2">
      <c r="A440" s="44" t="s">
        <v>353</v>
      </c>
      <c r="B440" s="42"/>
      <c r="C440" s="43"/>
      <c r="D440" s="26" t="s">
        <v>500</v>
      </c>
      <c r="E440" s="58"/>
      <c r="F440" s="39">
        <f>SUBTOTAL(9,F441:F465)</f>
        <v>0</v>
      </c>
      <c r="G440" s="39">
        <f t="shared" ref="G440:L440" si="129">SUBTOTAL(9,G441:G465)</f>
        <v>0</v>
      </c>
      <c r="H440" s="39">
        <f t="shared" si="129"/>
        <v>0</v>
      </c>
      <c r="I440" s="39">
        <f t="shared" si="129"/>
        <v>0</v>
      </c>
      <c r="J440" s="39">
        <f t="shared" si="129"/>
        <v>0</v>
      </c>
      <c r="K440" s="39">
        <f t="shared" si="129"/>
        <v>0</v>
      </c>
      <c r="L440" s="39">
        <f t="shared" si="129"/>
        <v>83604628</v>
      </c>
      <c r="M440" s="40" t="str">
        <f t="shared" si="122"/>
        <v/>
      </c>
    </row>
    <row r="441" spans="1:13" s="8" customFormat="1" ht="45" x14ac:dyDescent="0.2">
      <c r="A441" s="27" t="s">
        <v>354</v>
      </c>
      <c r="B441" s="22" t="s">
        <v>531</v>
      </c>
      <c r="C441" s="23">
        <v>1114</v>
      </c>
      <c r="D441" s="24" t="s">
        <v>501</v>
      </c>
      <c r="E441" s="82" t="s">
        <v>781</v>
      </c>
      <c r="F441" s="83"/>
      <c r="G441" s="83"/>
      <c r="H441" s="83"/>
      <c r="I441" s="83"/>
      <c r="J441" s="83"/>
      <c r="K441" s="83"/>
      <c r="L441" s="84">
        <v>4599106</v>
      </c>
      <c r="M441" s="4" t="str">
        <f t="shared" si="122"/>
        <v/>
      </c>
    </row>
    <row r="442" spans="1:13" s="8" customFormat="1" ht="45" x14ac:dyDescent="0.2">
      <c r="A442" s="27" t="s">
        <v>354</v>
      </c>
      <c r="B442" s="22" t="s">
        <v>532</v>
      </c>
      <c r="C442" s="23">
        <v>1114</v>
      </c>
      <c r="D442" s="24" t="s">
        <v>501</v>
      </c>
      <c r="E442" s="82" t="s">
        <v>782</v>
      </c>
      <c r="F442" s="83"/>
      <c r="G442" s="83"/>
      <c r="H442" s="83"/>
      <c r="I442" s="83"/>
      <c r="J442" s="83"/>
      <c r="K442" s="83"/>
      <c r="L442" s="84">
        <v>27698</v>
      </c>
      <c r="M442" s="4" t="str">
        <f t="shared" si="122"/>
        <v/>
      </c>
    </row>
    <row r="443" spans="1:13" ht="33" customHeight="1" x14ac:dyDescent="0.25">
      <c r="A443" s="27" t="s">
        <v>354</v>
      </c>
      <c r="B443" s="22" t="s">
        <v>640</v>
      </c>
      <c r="C443" s="22">
        <v>1114</v>
      </c>
      <c r="D443" s="24" t="s">
        <v>501</v>
      </c>
      <c r="E443" s="25" t="s">
        <v>432</v>
      </c>
      <c r="F443" s="75">
        <v>0</v>
      </c>
      <c r="G443" s="75">
        <v>0</v>
      </c>
      <c r="H443" s="75">
        <v>0</v>
      </c>
      <c r="I443" s="75">
        <v>0</v>
      </c>
      <c r="J443" s="75">
        <v>0</v>
      </c>
      <c r="K443" s="75">
        <v>0</v>
      </c>
      <c r="L443" s="75">
        <v>300854</v>
      </c>
      <c r="M443" s="4" t="str">
        <f t="shared" si="122"/>
        <v/>
      </c>
    </row>
    <row r="444" spans="1:13" ht="33" customHeight="1" x14ac:dyDescent="0.25">
      <c r="A444" s="27" t="s">
        <v>354</v>
      </c>
      <c r="B444" s="22" t="s">
        <v>641</v>
      </c>
      <c r="C444" s="22">
        <v>1114</v>
      </c>
      <c r="D444" s="24" t="s">
        <v>501</v>
      </c>
      <c r="E444" s="25" t="s">
        <v>404</v>
      </c>
      <c r="F444" s="75">
        <v>0</v>
      </c>
      <c r="G444" s="75">
        <v>0</v>
      </c>
      <c r="H444" s="75">
        <v>0</v>
      </c>
      <c r="I444" s="75">
        <v>0</v>
      </c>
      <c r="J444" s="75">
        <v>0</v>
      </c>
      <c r="K444" s="75">
        <v>0</v>
      </c>
      <c r="L444" s="75">
        <v>3153675</v>
      </c>
      <c r="M444" s="4" t="str">
        <f t="shared" si="122"/>
        <v/>
      </c>
    </row>
    <row r="445" spans="1:13" ht="33" customHeight="1" x14ac:dyDescent="0.25">
      <c r="A445" s="27" t="s">
        <v>354</v>
      </c>
      <c r="B445" s="22" t="s">
        <v>642</v>
      </c>
      <c r="C445" s="22">
        <v>1114</v>
      </c>
      <c r="D445" s="24" t="s">
        <v>501</v>
      </c>
      <c r="E445" s="25" t="s">
        <v>405</v>
      </c>
      <c r="F445" s="75">
        <v>0</v>
      </c>
      <c r="G445" s="75">
        <v>0</v>
      </c>
      <c r="H445" s="75">
        <v>0</v>
      </c>
      <c r="I445" s="75">
        <v>0</v>
      </c>
      <c r="J445" s="75">
        <v>0</v>
      </c>
      <c r="K445" s="75">
        <v>0</v>
      </c>
      <c r="L445" s="75">
        <v>6721050</v>
      </c>
      <c r="M445" s="4" t="str">
        <f t="shared" si="122"/>
        <v/>
      </c>
    </row>
    <row r="446" spans="1:13" ht="33" customHeight="1" x14ac:dyDescent="0.25">
      <c r="A446" s="27" t="s">
        <v>354</v>
      </c>
      <c r="B446" s="22" t="s">
        <v>664</v>
      </c>
      <c r="C446" s="22">
        <v>1114</v>
      </c>
      <c r="D446" s="24" t="s">
        <v>501</v>
      </c>
      <c r="E446" s="25" t="s">
        <v>433</v>
      </c>
      <c r="F446" s="75">
        <v>0</v>
      </c>
      <c r="G446" s="75">
        <v>0</v>
      </c>
      <c r="H446" s="75">
        <v>0</v>
      </c>
      <c r="I446" s="75">
        <v>0</v>
      </c>
      <c r="J446" s="75">
        <v>0</v>
      </c>
      <c r="K446" s="75">
        <v>0</v>
      </c>
      <c r="L446" s="75">
        <v>4094428</v>
      </c>
      <c r="M446" s="4" t="str">
        <f t="shared" si="122"/>
        <v/>
      </c>
    </row>
    <row r="447" spans="1:13" ht="33" customHeight="1" x14ac:dyDescent="0.25">
      <c r="A447" s="27" t="s">
        <v>354</v>
      </c>
      <c r="B447" s="22" t="s">
        <v>665</v>
      </c>
      <c r="C447" s="22">
        <v>1114</v>
      </c>
      <c r="D447" s="24" t="s">
        <v>501</v>
      </c>
      <c r="E447" s="25" t="s">
        <v>407</v>
      </c>
      <c r="F447" s="75">
        <v>0</v>
      </c>
      <c r="G447" s="75">
        <v>0</v>
      </c>
      <c r="H447" s="75">
        <v>0</v>
      </c>
      <c r="I447" s="75">
        <v>0</v>
      </c>
      <c r="J447" s="75">
        <v>0</v>
      </c>
      <c r="K447" s="75">
        <v>0</v>
      </c>
      <c r="L447" s="75">
        <v>10304679</v>
      </c>
      <c r="M447" s="4" t="str">
        <f t="shared" si="122"/>
        <v/>
      </c>
    </row>
    <row r="448" spans="1:13" ht="33" customHeight="1" x14ac:dyDescent="0.25">
      <c r="A448" s="27" t="s">
        <v>354</v>
      </c>
      <c r="B448" s="22" t="s">
        <v>666</v>
      </c>
      <c r="C448" s="22">
        <v>1114</v>
      </c>
      <c r="D448" s="24" t="s">
        <v>501</v>
      </c>
      <c r="E448" s="25" t="s">
        <v>408</v>
      </c>
      <c r="F448" s="75">
        <v>0</v>
      </c>
      <c r="G448" s="75">
        <v>0</v>
      </c>
      <c r="H448" s="75">
        <v>0</v>
      </c>
      <c r="I448" s="75">
        <v>0</v>
      </c>
      <c r="J448" s="75">
        <v>0</v>
      </c>
      <c r="K448" s="75">
        <v>0</v>
      </c>
      <c r="L448" s="75">
        <v>5182560</v>
      </c>
      <c r="M448" s="4" t="str">
        <f t="shared" si="122"/>
        <v/>
      </c>
    </row>
    <row r="449" spans="1:13" ht="33" customHeight="1" x14ac:dyDescent="0.25">
      <c r="A449" s="27" t="s">
        <v>354</v>
      </c>
      <c r="B449" s="22" t="s">
        <v>667</v>
      </c>
      <c r="C449" s="22">
        <v>1114</v>
      </c>
      <c r="D449" s="24" t="s">
        <v>501</v>
      </c>
      <c r="E449" s="25" t="s">
        <v>409</v>
      </c>
      <c r="F449" s="75">
        <v>0</v>
      </c>
      <c r="G449" s="75">
        <v>0</v>
      </c>
      <c r="H449" s="75">
        <v>0</v>
      </c>
      <c r="I449" s="75">
        <v>0</v>
      </c>
      <c r="J449" s="75">
        <v>0</v>
      </c>
      <c r="K449" s="75">
        <v>0</v>
      </c>
      <c r="L449" s="75">
        <v>5501521</v>
      </c>
      <c r="M449" s="4" t="str">
        <f t="shared" si="122"/>
        <v/>
      </c>
    </row>
    <row r="450" spans="1:13" ht="33" customHeight="1" x14ac:dyDescent="0.25">
      <c r="A450" s="27" t="s">
        <v>354</v>
      </c>
      <c r="B450" s="22" t="s">
        <v>668</v>
      </c>
      <c r="C450" s="22">
        <v>1114</v>
      </c>
      <c r="D450" s="24" t="s">
        <v>501</v>
      </c>
      <c r="E450" s="25" t="s">
        <v>410</v>
      </c>
      <c r="F450" s="75">
        <v>0</v>
      </c>
      <c r="G450" s="75">
        <v>0</v>
      </c>
      <c r="H450" s="75">
        <v>0</v>
      </c>
      <c r="I450" s="75">
        <v>0</v>
      </c>
      <c r="J450" s="75">
        <v>0</v>
      </c>
      <c r="K450" s="75">
        <v>0</v>
      </c>
      <c r="L450" s="75">
        <v>1643</v>
      </c>
      <c r="M450" s="4" t="str">
        <f t="shared" si="122"/>
        <v/>
      </c>
    </row>
    <row r="451" spans="1:13" ht="33" customHeight="1" x14ac:dyDescent="0.25">
      <c r="A451" s="27" t="s">
        <v>354</v>
      </c>
      <c r="B451" s="22" t="s">
        <v>669</v>
      </c>
      <c r="C451" s="22">
        <v>1114</v>
      </c>
      <c r="D451" s="24" t="s">
        <v>501</v>
      </c>
      <c r="E451" s="25" t="s">
        <v>411</v>
      </c>
      <c r="F451" s="75">
        <v>0</v>
      </c>
      <c r="G451" s="75">
        <v>0</v>
      </c>
      <c r="H451" s="75">
        <v>0</v>
      </c>
      <c r="I451" s="75">
        <v>0</v>
      </c>
      <c r="J451" s="75">
        <v>0</v>
      </c>
      <c r="K451" s="75">
        <v>0</v>
      </c>
      <c r="L451" s="75">
        <v>10498567</v>
      </c>
      <c r="M451" s="4" t="str">
        <f t="shared" si="122"/>
        <v/>
      </c>
    </row>
    <row r="452" spans="1:13" ht="33" customHeight="1" x14ac:dyDescent="0.25">
      <c r="A452" s="27" t="s">
        <v>354</v>
      </c>
      <c r="B452" s="22" t="s">
        <v>761</v>
      </c>
      <c r="C452" s="22">
        <v>1114</v>
      </c>
      <c r="D452" s="24" t="s">
        <v>501</v>
      </c>
      <c r="E452" s="25" t="s">
        <v>434</v>
      </c>
      <c r="F452" s="75">
        <v>0</v>
      </c>
      <c r="G452" s="75">
        <v>0</v>
      </c>
      <c r="H452" s="75">
        <v>0</v>
      </c>
      <c r="I452" s="75">
        <v>0</v>
      </c>
      <c r="J452" s="75">
        <v>0</v>
      </c>
      <c r="K452" s="75">
        <v>0</v>
      </c>
      <c r="L452" s="75">
        <v>2785</v>
      </c>
      <c r="M452" s="4" t="str">
        <f t="shared" si="122"/>
        <v/>
      </c>
    </row>
    <row r="453" spans="1:13" ht="33" customHeight="1" x14ac:dyDescent="0.25">
      <c r="A453" s="27" t="s">
        <v>354</v>
      </c>
      <c r="B453" s="22" t="s">
        <v>762</v>
      </c>
      <c r="C453" s="22">
        <v>1114</v>
      </c>
      <c r="D453" s="24" t="s">
        <v>501</v>
      </c>
      <c r="E453" s="25" t="s">
        <v>429</v>
      </c>
      <c r="F453" s="75">
        <v>0</v>
      </c>
      <c r="G453" s="75">
        <v>0</v>
      </c>
      <c r="H453" s="75">
        <v>0</v>
      </c>
      <c r="I453" s="75">
        <v>0</v>
      </c>
      <c r="J453" s="75">
        <v>0</v>
      </c>
      <c r="K453" s="75">
        <v>0</v>
      </c>
      <c r="L453" s="75">
        <v>10361</v>
      </c>
      <c r="M453" s="4" t="str">
        <f t="shared" si="122"/>
        <v/>
      </c>
    </row>
    <row r="454" spans="1:13" ht="33" customHeight="1" x14ac:dyDescent="0.25">
      <c r="A454" s="27" t="s">
        <v>354</v>
      </c>
      <c r="B454" s="22" t="s">
        <v>671</v>
      </c>
      <c r="C454" s="22">
        <v>1114</v>
      </c>
      <c r="D454" s="24" t="s">
        <v>501</v>
      </c>
      <c r="E454" s="25" t="s">
        <v>413</v>
      </c>
      <c r="F454" s="75">
        <v>0</v>
      </c>
      <c r="G454" s="75">
        <v>0</v>
      </c>
      <c r="H454" s="75">
        <v>0</v>
      </c>
      <c r="I454" s="75">
        <v>0</v>
      </c>
      <c r="J454" s="75">
        <v>0</v>
      </c>
      <c r="K454" s="75">
        <v>0</v>
      </c>
      <c r="L454" s="75">
        <v>522245</v>
      </c>
      <c r="M454" s="4" t="str">
        <f t="shared" si="122"/>
        <v/>
      </c>
    </row>
    <row r="455" spans="1:13" ht="33" customHeight="1" x14ac:dyDescent="0.25">
      <c r="A455" s="27" t="s">
        <v>354</v>
      </c>
      <c r="B455" s="22" t="s">
        <v>672</v>
      </c>
      <c r="C455" s="22">
        <v>1114</v>
      </c>
      <c r="D455" s="24" t="s">
        <v>501</v>
      </c>
      <c r="E455" s="25" t="s">
        <v>414</v>
      </c>
      <c r="F455" s="75">
        <v>0</v>
      </c>
      <c r="G455" s="75">
        <v>0</v>
      </c>
      <c r="H455" s="75">
        <v>0</v>
      </c>
      <c r="I455" s="75">
        <v>0</v>
      </c>
      <c r="J455" s="75">
        <v>0</v>
      </c>
      <c r="K455" s="75">
        <v>0</v>
      </c>
      <c r="L455" s="75">
        <v>3669665</v>
      </c>
      <c r="M455" s="4" t="str">
        <f t="shared" si="122"/>
        <v/>
      </c>
    </row>
    <row r="456" spans="1:13" ht="33" customHeight="1" x14ac:dyDescent="0.25">
      <c r="A456" s="27" t="s">
        <v>354</v>
      </c>
      <c r="B456" s="22" t="s">
        <v>673</v>
      </c>
      <c r="C456" s="22">
        <v>1114</v>
      </c>
      <c r="D456" s="24" t="s">
        <v>501</v>
      </c>
      <c r="E456" s="25" t="s">
        <v>415</v>
      </c>
      <c r="F456" s="75">
        <v>0</v>
      </c>
      <c r="G456" s="75">
        <v>0</v>
      </c>
      <c r="H456" s="75">
        <v>0</v>
      </c>
      <c r="I456" s="75">
        <v>0</v>
      </c>
      <c r="J456" s="75">
        <v>0</v>
      </c>
      <c r="K456" s="75">
        <v>0</v>
      </c>
      <c r="L456" s="75">
        <v>2592323</v>
      </c>
      <c r="M456" s="4" t="str">
        <f t="shared" si="122"/>
        <v/>
      </c>
    </row>
    <row r="457" spans="1:13" ht="33" customHeight="1" x14ac:dyDescent="0.25">
      <c r="A457" s="27" t="s">
        <v>354</v>
      </c>
      <c r="B457" s="22" t="s">
        <v>674</v>
      </c>
      <c r="C457" s="22">
        <v>1114</v>
      </c>
      <c r="D457" s="24" t="s">
        <v>501</v>
      </c>
      <c r="E457" s="25" t="s">
        <v>416</v>
      </c>
      <c r="F457" s="75">
        <v>0</v>
      </c>
      <c r="G457" s="75">
        <v>0</v>
      </c>
      <c r="H457" s="75">
        <v>0</v>
      </c>
      <c r="I457" s="75">
        <v>0</v>
      </c>
      <c r="J457" s="75">
        <v>0</v>
      </c>
      <c r="K457" s="75">
        <v>0</v>
      </c>
      <c r="L457" s="75">
        <v>5764379</v>
      </c>
      <c r="M457" s="4" t="str">
        <f t="shared" si="122"/>
        <v/>
      </c>
    </row>
    <row r="458" spans="1:13" ht="33" customHeight="1" x14ac:dyDescent="0.25">
      <c r="A458" s="27" t="s">
        <v>354</v>
      </c>
      <c r="B458" s="22" t="s">
        <v>203</v>
      </c>
      <c r="C458" s="22">
        <v>1114</v>
      </c>
      <c r="D458" s="24" t="s">
        <v>501</v>
      </c>
      <c r="E458" s="25" t="s">
        <v>435</v>
      </c>
      <c r="F458" s="75">
        <v>0</v>
      </c>
      <c r="G458" s="75">
        <v>0</v>
      </c>
      <c r="H458" s="75">
        <v>0</v>
      </c>
      <c r="I458" s="75">
        <v>0</v>
      </c>
      <c r="J458" s="75">
        <v>0</v>
      </c>
      <c r="K458" s="75">
        <v>0</v>
      </c>
      <c r="L458" s="75">
        <v>2536811</v>
      </c>
      <c r="M458" s="4" t="str">
        <f t="shared" si="122"/>
        <v/>
      </c>
    </row>
    <row r="459" spans="1:13" ht="33" customHeight="1" x14ac:dyDescent="0.25">
      <c r="A459" s="27" t="s">
        <v>354</v>
      </c>
      <c r="B459" s="22" t="s">
        <v>204</v>
      </c>
      <c r="C459" s="22">
        <v>1114</v>
      </c>
      <c r="D459" s="24" t="s">
        <v>501</v>
      </c>
      <c r="E459" s="25" t="s">
        <v>417</v>
      </c>
      <c r="F459" s="75">
        <v>0</v>
      </c>
      <c r="G459" s="75">
        <v>0</v>
      </c>
      <c r="H459" s="75">
        <v>0</v>
      </c>
      <c r="I459" s="75">
        <v>0</v>
      </c>
      <c r="J459" s="75">
        <v>0</v>
      </c>
      <c r="K459" s="75">
        <v>0</v>
      </c>
      <c r="L459" s="75">
        <v>555213</v>
      </c>
      <c r="M459" s="4" t="str">
        <f t="shared" si="122"/>
        <v/>
      </c>
    </row>
    <row r="460" spans="1:13" ht="33" customHeight="1" x14ac:dyDescent="0.25">
      <c r="A460" s="27" t="s">
        <v>354</v>
      </c>
      <c r="B460" s="22" t="s">
        <v>205</v>
      </c>
      <c r="C460" s="22">
        <v>1114</v>
      </c>
      <c r="D460" s="24" t="s">
        <v>501</v>
      </c>
      <c r="E460" s="25" t="s">
        <v>436</v>
      </c>
      <c r="F460" s="75">
        <v>0</v>
      </c>
      <c r="G460" s="75">
        <v>0</v>
      </c>
      <c r="H460" s="75">
        <v>0</v>
      </c>
      <c r="I460" s="75">
        <v>0</v>
      </c>
      <c r="J460" s="75">
        <v>0</v>
      </c>
      <c r="K460" s="75">
        <v>0</v>
      </c>
      <c r="L460" s="75">
        <v>1659466</v>
      </c>
      <c r="M460" s="4" t="str">
        <f t="shared" si="122"/>
        <v/>
      </c>
    </row>
    <row r="461" spans="1:13" ht="33" customHeight="1" x14ac:dyDescent="0.25">
      <c r="A461" s="27" t="s">
        <v>354</v>
      </c>
      <c r="B461" s="22" t="s">
        <v>206</v>
      </c>
      <c r="C461" s="22">
        <v>1114</v>
      </c>
      <c r="D461" s="24" t="s">
        <v>501</v>
      </c>
      <c r="E461" s="25" t="s">
        <v>437</v>
      </c>
      <c r="F461" s="75">
        <v>0</v>
      </c>
      <c r="G461" s="75">
        <v>0</v>
      </c>
      <c r="H461" s="75">
        <v>0</v>
      </c>
      <c r="I461" s="75">
        <v>0</v>
      </c>
      <c r="J461" s="75">
        <v>0</v>
      </c>
      <c r="K461" s="75">
        <v>0</v>
      </c>
      <c r="L461" s="75">
        <v>6094596</v>
      </c>
      <c r="M461" s="4" t="str">
        <f t="shared" si="122"/>
        <v/>
      </c>
    </row>
    <row r="462" spans="1:13" ht="33" customHeight="1" x14ac:dyDescent="0.25">
      <c r="A462" s="27" t="s">
        <v>354</v>
      </c>
      <c r="B462" s="22" t="s">
        <v>207</v>
      </c>
      <c r="C462" s="22">
        <v>1114</v>
      </c>
      <c r="D462" s="24" t="s">
        <v>501</v>
      </c>
      <c r="E462" s="25" t="s">
        <v>438</v>
      </c>
      <c r="F462" s="75">
        <v>0</v>
      </c>
      <c r="G462" s="75">
        <v>0</v>
      </c>
      <c r="H462" s="75">
        <v>0</v>
      </c>
      <c r="I462" s="75">
        <v>0</v>
      </c>
      <c r="J462" s="75">
        <v>0</v>
      </c>
      <c r="K462" s="75">
        <v>0</v>
      </c>
      <c r="L462" s="75">
        <v>4250965</v>
      </c>
      <c r="M462" s="4" t="str">
        <f t="shared" si="122"/>
        <v/>
      </c>
    </row>
    <row r="463" spans="1:13" ht="33" customHeight="1" x14ac:dyDescent="0.25">
      <c r="A463" s="27" t="s">
        <v>354</v>
      </c>
      <c r="B463" s="22" t="s">
        <v>208</v>
      </c>
      <c r="C463" s="22">
        <v>1114</v>
      </c>
      <c r="D463" s="24" t="s">
        <v>501</v>
      </c>
      <c r="E463" s="25" t="s">
        <v>439</v>
      </c>
      <c r="F463" s="75">
        <v>0</v>
      </c>
      <c r="G463" s="75">
        <v>0</v>
      </c>
      <c r="H463" s="75">
        <v>0</v>
      </c>
      <c r="I463" s="75">
        <v>0</v>
      </c>
      <c r="J463" s="75">
        <v>0</v>
      </c>
      <c r="K463" s="75">
        <v>0</v>
      </c>
      <c r="L463" s="75">
        <v>1098647</v>
      </c>
      <c r="M463" s="4" t="str">
        <f t="shared" si="122"/>
        <v/>
      </c>
    </row>
    <row r="464" spans="1:13" ht="33" customHeight="1" x14ac:dyDescent="0.25">
      <c r="A464" s="27" t="s">
        <v>354</v>
      </c>
      <c r="B464" s="22" t="s">
        <v>209</v>
      </c>
      <c r="C464" s="22">
        <v>1114</v>
      </c>
      <c r="D464" s="24" t="s">
        <v>501</v>
      </c>
      <c r="E464" s="25" t="s">
        <v>418</v>
      </c>
      <c r="F464" s="75">
        <v>0</v>
      </c>
      <c r="G464" s="75">
        <v>0</v>
      </c>
      <c r="H464" s="75">
        <v>0</v>
      </c>
      <c r="I464" s="75">
        <v>0</v>
      </c>
      <c r="J464" s="75">
        <v>0</v>
      </c>
      <c r="K464" s="75">
        <v>0</v>
      </c>
      <c r="L464" s="75">
        <v>4353920</v>
      </c>
      <c r="M464" s="4" t="str">
        <f t="shared" si="122"/>
        <v/>
      </c>
    </row>
    <row r="465" spans="1:13" ht="33" customHeight="1" x14ac:dyDescent="0.25">
      <c r="A465" s="27" t="s">
        <v>354</v>
      </c>
      <c r="B465" s="22" t="s">
        <v>210</v>
      </c>
      <c r="C465" s="22">
        <v>1114</v>
      </c>
      <c r="D465" s="24" t="s">
        <v>501</v>
      </c>
      <c r="E465" s="25" t="s">
        <v>440</v>
      </c>
      <c r="F465" s="75">
        <v>0</v>
      </c>
      <c r="G465" s="75">
        <v>0</v>
      </c>
      <c r="H465" s="75">
        <v>0</v>
      </c>
      <c r="I465" s="75">
        <v>0</v>
      </c>
      <c r="J465" s="75">
        <v>0</v>
      </c>
      <c r="K465" s="75">
        <v>0</v>
      </c>
      <c r="L465" s="75">
        <v>107471</v>
      </c>
      <c r="M465" s="4" t="str">
        <f t="shared" si="122"/>
        <v/>
      </c>
    </row>
    <row r="466" spans="1:13" ht="60" x14ac:dyDescent="0.2">
      <c r="A466" s="17" t="s">
        <v>355</v>
      </c>
      <c r="B466" s="15"/>
      <c r="C466" s="16"/>
      <c r="D466" s="26" t="s">
        <v>356</v>
      </c>
      <c r="E466" s="55"/>
      <c r="F466" s="32">
        <f t="shared" ref="F466:L466" si="130">SUBTOTAL(9,F467:F467)</f>
        <v>0</v>
      </c>
      <c r="G466" s="32">
        <f t="shared" si="130"/>
        <v>0</v>
      </c>
      <c r="H466" s="32">
        <f t="shared" si="130"/>
        <v>0</v>
      </c>
      <c r="I466" s="32">
        <f t="shared" si="130"/>
        <v>0</v>
      </c>
      <c r="J466" s="32">
        <f t="shared" si="130"/>
        <v>0</v>
      </c>
      <c r="K466" s="32">
        <f t="shared" si="130"/>
        <v>0</v>
      </c>
      <c r="L466" s="32">
        <f t="shared" si="130"/>
        <v>47882388</v>
      </c>
      <c r="M466" s="33" t="str">
        <f t="shared" ref="M466:M494" si="131">+IF(ISNUMBER(L466/K466)=TRUE,L466/K466,"")</f>
        <v/>
      </c>
    </row>
    <row r="467" spans="1:13" ht="50.25" customHeight="1" x14ac:dyDescent="0.25">
      <c r="A467" s="27" t="s">
        <v>355</v>
      </c>
      <c r="B467" s="22" t="s">
        <v>222</v>
      </c>
      <c r="C467" s="23" t="s">
        <v>21</v>
      </c>
      <c r="D467" s="24" t="s">
        <v>356</v>
      </c>
      <c r="E467" s="25" t="s">
        <v>223</v>
      </c>
      <c r="F467" s="75">
        <v>0</v>
      </c>
      <c r="G467" s="75">
        <v>0</v>
      </c>
      <c r="H467" s="75">
        <v>0</v>
      </c>
      <c r="I467" s="75">
        <v>0</v>
      </c>
      <c r="J467" s="75">
        <v>0</v>
      </c>
      <c r="K467" s="75">
        <v>0</v>
      </c>
      <c r="L467" s="75">
        <v>47882388</v>
      </c>
      <c r="M467" s="4" t="str">
        <f t="shared" si="131"/>
        <v/>
      </c>
    </row>
    <row r="468" spans="1:13" ht="45" x14ac:dyDescent="0.2">
      <c r="A468" s="14" t="s">
        <v>357</v>
      </c>
      <c r="B468" s="37"/>
      <c r="C468" s="38"/>
      <c r="D468" s="26" t="s">
        <v>502</v>
      </c>
      <c r="E468" s="55"/>
      <c r="F468" s="32">
        <f t="shared" ref="F468:L468" si="132">SUBTOTAL(9,F469:F493)</f>
        <v>4638317424</v>
      </c>
      <c r="G468" s="32">
        <f t="shared" si="132"/>
        <v>0</v>
      </c>
      <c r="H468" s="32">
        <f t="shared" si="132"/>
        <v>0</v>
      </c>
      <c r="I468" s="32">
        <f t="shared" si="132"/>
        <v>0</v>
      </c>
      <c r="J468" s="32">
        <f t="shared" si="132"/>
        <v>0</v>
      </c>
      <c r="K468" s="32">
        <f t="shared" si="132"/>
        <v>4638317424</v>
      </c>
      <c r="L468" s="32">
        <f t="shared" si="132"/>
        <v>1822368077</v>
      </c>
      <c r="M468" s="33">
        <f t="shared" si="131"/>
        <v>0.39289421365828453</v>
      </c>
    </row>
    <row r="469" spans="1:13" ht="36.75" customHeight="1" x14ac:dyDescent="0.25">
      <c r="A469" s="21" t="s">
        <v>357</v>
      </c>
      <c r="B469" s="22" t="s">
        <v>629</v>
      </c>
      <c r="C469" s="23">
        <v>1114</v>
      </c>
      <c r="D469" s="24" t="s">
        <v>502</v>
      </c>
      <c r="E469" s="25" t="s">
        <v>148</v>
      </c>
      <c r="F469" s="75">
        <v>0</v>
      </c>
      <c r="G469" s="75">
        <v>0</v>
      </c>
      <c r="H469" s="75">
        <v>0</v>
      </c>
      <c r="I469" s="75">
        <v>0</v>
      </c>
      <c r="J469" s="75">
        <v>0</v>
      </c>
      <c r="K469" s="75">
        <v>0</v>
      </c>
      <c r="L469" s="75">
        <v>32588810</v>
      </c>
      <c r="M469" s="4">
        <v>0</v>
      </c>
    </row>
    <row r="470" spans="1:13" ht="36.75" customHeight="1" x14ac:dyDescent="0.25">
      <c r="A470" s="21" t="s">
        <v>357</v>
      </c>
      <c r="B470" s="22" t="s">
        <v>138</v>
      </c>
      <c r="C470" s="23" t="s">
        <v>21</v>
      </c>
      <c r="D470" s="24" t="s">
        <v>502</v>
      </c>
      <c r="E470" s="96" t="s">
        <v>319</v>
      </c>
      <c r="F470" s="75">
        <v>9105200</v>
      </c>
      <c r="G470" s="75">
        <v>0</v>
      </c>
      <c r="H470" s="75">
        <v>0</v>
      </c>
      <c r="I470" s="75">
        <v>0</v>
      </c>
      <c r="J470" s="75">
        <v>0</v>
      </c>
      <c r="K470" s="75">
        <v>9105200</v>
      </c>
      <c r="L470" s="75">
        <v>3044611</v>
      </c>
      <c r="M470" s="4">
        <f>+IF(ISNUMBER(L470/K470)=TRUE,L470/K470,"")</f>
        <v>0.33438156218424636</v>
      </c>
    </row>
    <row r="471" spans="1:13" ht="36.75" customHeight="1" x14ac:dyDescent="0.25">
      <c r="A471" s="21" t="s">
        <v>357</v>
      </c>
      <c r="B471" s="22" t="s">
        <v>646</v>
      </c>
      <c r="C471" s="23" t="s">
        <v>21</v>
      </c>
      <c r="D471" s="24" t="s">
        <v>502</v>
      </c>
      <c r="E471" s="25" t="s">
        <v>298</v>
      </c>
      <c r="F471" s="75">
        <v>0</v>
      </c>
      <c r="G471" s="75">
        <v>0</v>
      </c>
      <c r="H471" s="75">
        <v>0</v>
      </c>
      <c r="I471" s="75">
        <v>0</v>
      </c>
      <c r="J471" s="75">
        <v>0</v>
      </c>
      <c r="K471" s="75">
        <v>0</v>
      </c>
      <c r="L471" s="75">
        <v>24112650</v>
      </c>
      <c r="M471" s="4" t="str">
        <f>+IF(ISNUMBER(L471/K471)=TRUE,L471/K471,"")</f>
        <v/>
      </c>
    </row>
    <row r="472" spans="1:13" ht="36.75" customHeight="1" x14ac:dyDescent="0.25">
      <c r="A472" s="21" t="s">
        <v>357</v>
      </c>
      <c r="B472" s="22" t="s">
        <v>250</v>
      </c>
      <c r="C472" s="23" t="s">
        <v>21</v>
      </c>
      <c r="D472" s="24" t="s">
        <v>502</v>
      </c>
      <c r="E472" s="25" t="s">
        <v>299</v>
      </c>
      <c r="F472" s="75">
        <v>0</v>
      </c>
      <c r="G472" s="75">
        <v>0</v>
      </c>
      <c r="H472" s="75">
        <v>0</v>
      </c>
      <c r="I472" s="75">
        <v>0</v>
      </c>
      <c r="J472" s="75">
        <v>0</v>
      </c>
      <c r="K472" s="75">
        <v>0</v>
      </c>
      <c r="L472" s="75">
        <v>405623447</v>
      </c>
      <c r="M472" s="4" t="str">
        <f t="shared" si="131"/>
        <v/>
      </c>
    </row>
    <row r="473" spans="1:13" ht="36.75" customHeight="1" x14ac:dyDescent="0.25">
      <c r="A473" s="21" t="s">
        <v>357</v>
      </c>
      <c r="B473" s="22" t="s">
        <v>139</v>
      </c>
      <c r="C473" s="23" t="s">
        <v>21</v>
      </c>
      <c r="D473" s="24" t="s">
        <v>502</v>
      </c>
      <c r="E473" s="25" t="s">
        <v>331</v>
      </c>
      <c r="F473" s="75">
        <v>0</v>
      </c>
      <c r="G473" s="75">
        <v>0</v>
      </c>
      <c r="H473" s="75">
        <v>0</v>
      </c>
      <c r="I473" s="75">
        <v>0</v>
      </c>
      <c r="J473" s="75">
        <v>0</v>
      </c>
      <c r="K473" s="75">
        <v>0</v>
      </c>
      <c r="L473" s="75">
        <v>-203901146</v>
      </c>
      <c r="M473" s="4" t="str">
        <f t="shared" si="131"/>
        <v/>
      </c>
    </row>
    <row r="474" spans="1:13" ht="36.75" customHeight="1" x14ac:dyDescent="0.25">
      <c r="A474" s="21" t="s">
        <v>357</v>
      </c>
      <c r="B474" s="22" t="s">
        <v>662</v>
      </c>
      <c r="C474" s="23" t="s">
        <v>21</v>
      </c>
      <c r="D474" s="24" t="s">
        <v>502</v>
      </c>
      <c r="E474" s="25" t="s">
        <v>503</v>
      </c>
      <c r="F474" s="75">
        <v>0</v>
      </c>
      <c r="G474" s="75">
        <v>0</v>
      </c>
      <c r="H474" s="75">
        <v>0</v>
      </c>
      <c r="I474" s="75">
        <v>0</v>
      </c>
      <c r="J474" s="75">
        <v>0</v>
      </c>
      <c r="K474" s="75">
        <v>0</v>
      </c>
      <c r="L474" s="75">
        <v>1995580</v>
      </c>
      <c r="M474" s="4" t="str">
        <f t="shared" si="131"/>
        <v/>
      </c>
    </row>
    <row r="475" spans="1:13" ht="36.75" customHeight="1" x14ac:dyDescent="0.25">
      <c r="A475" s="21" t="s">
        <v>357</v>
      </c>
      <c r="B475" s="22" t="s">
        <v>684</v>
      </c>
      <c r="C475" s="23" t="s">
        <v>21</v>
      </c>
      <c r="D475" s="24" t="s">
        <v>502</v>
      </c>
      <c r="E475" s="25" t="s">
        <v>320</v>
      </c>
      <c r="F475" s="75">
        <v>0</v>
      </c>
      <c r="G475" s="75">
        <v>0</v>
      </c>
      <c r="H475" s="75">
        <v>0</v>
      </c>
      <c r="I475" s="75">
        <v>0</v>
      </c>
      <c r="J475" s="75">
        <v>0</v>
      </c>
      <c r="K475" s="75">
        <v>0</v>
      </c>
      <c r="L475" s="75">
        <v>969837</v>
      </c>
      <c r="M475" s="4" t="str">
        <f t="shared" si="131"/>
        <v/>
      </c>
    </row>
    <row r="476" spans="1:13" ht="36.75" customHeight="1" x14ac:dyDescent="0.25">
      <c r="A476" s="21" t="s">
        <v>357</v>
      </c>
      <c r="B476" s="22" t="s">
        <v>764</v>
      </c>
      <c r="C476" s="23" t="s">
        <v>21</v>
      </c>
      <c r="D476" s="24" t="s">
        <v>502</v>
      </c>
      <c r="E476" s="25" t="s">
        <v>321</v>
      </c>
      <c r="F476" s="75">
        <v>0</v>
      </c>
      <c r="G476" s="75">
        <v>0</v>
      </c>
      <c r="H476" s="75">
        <v>0</v>
      </c>
      <c r="I476" s="75">
        <v>0</v>
      </c>
      <c r="J476" s="75">
        <v>0</v>
      </c>
      <c r="K476" s="75">
        <v>0</v>
      </c>
      <c r="L476" s="75">
        <v>801107</v>
      </c>
      <c r="M476" s="4" t="str">
        <f t="shared" si="131"/>
        <v/>
      </c>
    </row>
    <row r="477" spans="1:13" ht="36.75" customHeight="1" x14ac:dyDescent="0.25">
      <c r="A477" s="21" t="s">
        <v>357</v>
      </c>
      <c r="B477" s="22" t="s">
        <v>765</v>
      </c>
      <c r="C477" s="23" t="s">
        <v>21</v>
      </c>
      <c r="D477" s="24" t="s">
        <v>502</v>
      </c>
      <c r="E477" s="25" t="s">
        <v>441</v>
      </c>
      <c r="F477" s="75">
        <v>1672700224</v>
      </c>
      <c r="G477" s="75">
        <v>0</v>
      </c>
      <c r="H477" s="75">
        <v>0</v>
      </c>
      <c r="I477" s="75">
        <v>0</v>
      </c>
      <c r="J477" s="75">
        <v>0</v>
      </c>
      <c r="K477" s="75">
        <v>1672700224</v>
      </c>
      <c r="L477" s="75"/>
      <c r="M477" s="4">
        <f t="shared" si="131"/>
        <v>0</v>
      </c>
    </row>
    <row r="478" spans="1:13" ht="36.75" customHeight="1" x14ac:dyDescent="0.25">
      <c r="A478" s="21" t="s">
        <v>357</v>
      </c>
      <c r="B478" s="22" t="s">
        <v>166</v>
      </c>
      <c r="C478" s="23">
        <v>1114</v>
      </c>
      <c r="D478" s="24" t="s">
        <v>502</v>
      </c>
      <c r="E478" s="25" t="s">
        <v>763</v>
      </c>
      <c r="F478" s="75"/>
      <c r="G478" s="75"/>
      <c r="H478" s="75"/>
      <c r="I478" s="75"/>
      <c r="J478" s="75"/>
      <c r="K478" s="75"/>
      <c r="L478" s="75">
        <v>194707</v>
      </c>
      <c r="M478" s="4" t="str">
        <f t="shared" si="131"/>
        <v/>
      </c>
    </row>
    <row r="479" spans="1:13" ht="36.75" customHeight="1" x14ac:dyDescent="0.25">
      <c r="A479" s="21" t="s">
        <v>357</v>
      </c>
      <c r="B479" s="22" t="s">
        <v>766</v>
      </c>
      <c r="C479" s="23" t="s">
        <v>21</v>
      </c>
      <c r="D479" s="24" t="s">
        <v>502</v>
      </c>
      <c r="E479" s="25" t="s">
        <v>322</v>
      </c>
      <c r="F479" s="75">
        <v>0</v>
      </c>
      <c r="G479" s="75">
        <v>0</v>
      </c>
      <c r="H479" s="75">
        <v>0</v>
      </c>
      <c r="I479" s="75">
        <v>0</v>
      </c>
      <c r="J479" s="75">
        <v>0</v>
      </c>
      <c r="K479" s="75">
        <v>0</v>
      </c>
      <c r="L479" s="75">
        <v>2855646</v>
      </c>
      <c r="M479" s="4" t="str">
        <f t="shared" si="131"/>
        <v/>
      </c>
    </row>
    <row r="480" spans="1:13" ht="36.75" customHeight="1" x14ac:dyDescent="0.25">
      <c r="A480" s="21" t="s">
        <v>357</v>
      </c>
      <c r="B480" s="22" t="s">
        <v>767</v>
      </c>
      <c r="C480" s="23" t="s">
        <v>21</v>
      </c>
      <c r="D480" s="24" t="s">
        <v>502</v>
      </c>
      <c r="E480" s="25" t="s">
        <v>339</v>
      </c>
      <c r="F480" s="75">
        <v>0</v>
      </c>
      <c r="G480" s="75">
        <v>0</v>
      </c>
      <c r="H480" s="75">
        <v>0</v>
      </c>
      <c r="I480" s="75">
        <v>0</v>
      </c>
      <c r="J480" s="75">
        <v>0</v>
      </c>
      <c r="K480" s="75">
        <v>0</v>
      </c>
      <c r="L480" s="75">
        <v>249342</v>
      </c>
      <c r="M480" s="4" t="str">
        <f t="shared" si="131"/>
        <v/>
      </c>
    </row>
    <row r="481" spans="1:13" ht="36.75" customHeight="1" x14ac:dyDescent="0.25">
      <c r="A481" s="21" t="s">
        <v>357</v>
      </c>
      <c r="B481" s="22" t="s">
        <v>630</v>
      </c>
      <c r="C481" s="23" t="s">
        <v>21</v>
      </c>
      <c r="D481" s="24" t="s">
        <v>502</v>
      </c>
      <c r="E481" s="25" t="s">
        <v>332</v>
      </c>
      <c r="F481" s="75">
        <v>0</v>
      </c>
      <c r="G481" s="75">
        <v>0</v>
      </c>
      <c r="H481" s="75">
        <v>0</v>
      </c>
      <c r="I481" s="75">
        <v>0</v>
      </c>
      <c r="J481" s="75">
        <v>0</v>
      </c>
      <c r="K481" s="75">
        <v>0</v>
      </c>
      <c r="L481" s="75">
        <v>7713752</v>
      </c>
      <c r="M481" s="4" t="str">
        <f>+IF(ISNUMBER(L481/K481)=TRUE,L481/K481,"")</f>
        <v/>
      </c>
    </row>
    <row r="482" spans="1:13" ht="36.75" customHeight="1" x14ac:dyDescent="0.25">
      <c r="A482" s="21" t="s">
        <v>357</v>
      </c>
      <c r="B482" s="68" t="s">
        <v>527</v>
      </c>
      <c r="C482" s="23" t="s">
        <v>33</v>
      </c>
      <c r="D482" s="24" t="s">
        <v>502</v>
      </c>
      <c r="E482" s="103" t="s">
        <v>303</v>
      </c>
      <c r="F482" s="75">
        <v>2892240000</v>
      </c>
      <c r="G482" s="75">
        <v>0</v>
      </c>
      <c r="H482" s="75">
        <v>0</v>
      </c>
      <c r="I482" s="75">
        <v>0</v>
      </c>
      <c r="J482" s="75">
        <v>0</v>
      </c>
      <c r="K482" s="75">
        <v>2892240000</v>
      </c>
      <c r="L482" s="75">
        <v>1264776403</v>
      </c>
      <c r="M482" s="4">
        <f>+IF(ISNUMBER(L482/K482)=TRUE,L482/K482,"")</f>
        <v>0.43729994848283682</v>
      </c>
    </row>
    <row r="483" spans="1:13" ht="36.75" customHeight="1" x14ac:dyDescent="0.25">
      <c r="A483" s="21" t="s">
        <v>357</v>
      </c>
      <c r="B483" s="22" t="s">
        <v>633</v>
      </c>
      <c r="C483" s="23" t="s">
        <v>21</v>
      </c>
      <c r="D483" s="24" t="s">
        <v>502</v>
      </c>
      <c r="E483" s="25" t="s">
        <v>305</v>
      </c>
      <c r="F483" s="75">
        <v>0</v>
      </c>
      <c r="G483" s="75">
        <v>0</v>
      </c>
      <c r="H483" s="75">
        <v>0</v>
      </c>
      <c r="I483" s="75">
        <v>0</v>
      </c>
      <c r="J483" s="75">
        <v>0</v>
      </c>
      <c r="K483" s="75">
        <v>0</v>
      </c>
      <c r="L483" s="75">
        <v>37621713</v>
      </c>
      <c r="M483" s="4" t="str">
        <f t="shared" ref="M483:M493" si="133">+IF(ISNUMBER(L483/K483)=TRUE,L483/K483,"")</f>
        <v/>
      </c>
    </row>
    <row r="484" spans="1:13" ht="36.75" customHeight="1" x14ac:dyDescent="0.25">
      <c r="A484" s="21" t="s">
        <v>357</v>
      </c>
      <c r="B484" s="22" t="s">
        <v>634</v>
      </c>
      <c r="C484" s="23" t="s">
        <v>21</v>
      </c>
      <c r="D484" s="24" t="s">
        <v>502</v>
      </c>
      <c r="E484" s="25" t="s">
        <v>230</v>
      </c>
      <c r="F484" s="75">
        <v>0</v>
      </c>
      <c r="G484" s="75">
        <v>0</v>
      </c>
      <c r="H484" s="75">
        <v>0</v>
      </c>
      <c r="I484" s="75">
        <v>0</v>
      </c>
      <c r="J484" s="75">
        <v>0</v>
      </c>
      <c r="K484" s="75">
        <v>0</v>
      </c>
      <c r="L484" s="75">
        <v>15016356</v>
      </c>
      <c r="M484" s="4" t="str">
        <f t="shared" si="133"/>
        <v/>
      </c>
    </row>
    <row r="485" spans="1:13" ht="36.75" customHeight="1" x14ac:dyDescent="0.25">
      <c r="A485" s="21" t="s">
        <v>357</v>
      </c>
      <c r="B485" s="22" t="s">
        <v>232</v>
      </c>
      <c r="C485" s="23" t="s">
        <v>21</v>
      </c>
      <c r="D485" s="24" t="s">
        <v>502</v>
      </c>
      <c r="E485" s="25" t="s">
        <v>639</v>
      </c>
      <c r="F485" s="75"/>
      <c r="G485" s="75"/>
      <c r="H485" s="75"/>
      <c r="I485" s="75"/>
      <c r="J485" s="75"/>
      <c r="K485" s="75"/>
      <c r="L485" s="75">
        <v>4425611</v>
      </c>
      <c r="M485" s="4" t="str">
        <f t="shared" si="133"/>
        <v/>
      </c>
    </row>
    <row r="486" spans="1:13" ht="36.75" customHeight="1" x14ac:dyDescent="0.25">
      <c r="A486" s="21" t="s">
        <v>357</v>
      </c>
      <c r="B486" s="74" t="s">
        <v>516</v>
      </c>
      <c r="C486" s="23" t="s">
        <v>21</v>
      </c>
      <c r="D486" s="24" t="s">
        <v>502</v>
      </c>
      <c r="E486" s="25" t="s">
        <v>442</v>
      </c>
      <c r="F486" s="75"/>
      <c r="G486" s="75"/>
      <c r="H486" s="75"/>
      <c r="I486" s="75"/>
      <c r="J486" s="75"/>
      <c r="K486" s="75"/>
      <c r="L486" s="75">
        <v>48505926</v>
      </c>
      <c r="M486" s="4" t="str">
        <f t="shared" si="133"/>
        <v/>
      </c>
    </row>
    <row r="487" spans="1:13" ht="36.75" customHeight="1" x14ac:dyDescent="0.25">
      <c r="A487" s="21" t="s">
        <v>357</v>
      </c>
      <c r="B487" s="74" t="s">
        <v>517</v>
      </c>
      <c r="C487" s="23" t="s">
        <v>21</v>
      </c>
      <c r="D487" s="24" t="s">
        <v>502</v>
      </c>
      <c r="E487" s="25" t="s">
        <v>774</v>
      </c>
      <c r="F487" s="75"/>
      <c r="G487" s="75"/>
      <c r="H487" s="75"/>
      <c r="I487" s="75"/>
      <c r="J487" s="75"/>
      <c r="K487" s="75"/>
      <c r="L487" s="75">
        <v>166117</v>
      </c>
      <c r="M487" s="4" t="str">
        <f t="shared" si="133"/>
        <v/>
      </c>
    </row>
    <row r="488" spans="1:13" ht="36.75" customHeight="1" x14ac:dyDescent="0.25">
      <c r="A488" s="21" t="s">
        <v>357</v>
      </c>
      <c r="B488" s="74" t="s">
        <v>518</v>
      </c>
      <c r="C488" s="23" t="s">
        <v>21</v>
      </c>
      <c r="D488" s="24" t="s">
        <v>502</v>
      </c>
      <c r="E488" s="25" t="s">
        <v>323</v>
      </c>
      <c r="F488" s="75">
        <v>10712000</v>
      </c>
      <c r="G488" s="75">
        <v>0</v>
      </c>
      <c r="H488" s="75">
        <v>0</v>
      </c>
      <c r="I488" s="75">
        <v>0</v>
      </c>
      <c r="J488" s="75">
        <v>0</v>
      </c>
      <c r="K488" s="75">
        <v>10712000</v>
      </c>
      <c r="L488" s="75">
        <v>8808250</v>
      </c>
      <c r="M488" s="4">
        <f t="shared" si="133"/>
        <v>0.82227875280059748</v>
      </c>
    </row>
    <row r="489" spans="1:13" ht="36.75" customHeight="1" x14ac:dyDescent="0.25">
      <c r="A489" s="21" t="s">
        <v>357</v>
      </c>
      <c r="B489" s="74" t="s">
        <v>519</v>
      </c>
      <c r="C489" s="23" t="s">
        <v>21</v>
      </c>
      <c r="D489" s="24" t="s">
        <v>502</v>
      </c>
      <c r="E489" s="25" t="s">
        <v>302</v>
      </c>
      <c r="F489" s="75"/>
      <c r="G489" s="75"/>
      <c r="H489" s="75"/>
      <c r="I489" s="75"/>
      <c r="J489" s="75"/>
      <c r="K489" s="75"/>
      <c r="L489" s="75">
        <v>99377007</v>
      </c>
      <c r="M489" s="4" t="str">
        <f t="shared" si="133"/>
        <v/>
      </c>
    </row>
    <row r="490" spans="1:13" ht="36.75" customHeight="1" x14ac:dyDescent="0.25">
      <c r="A490" s="21" t="s">
        <v>357</v>
      </c>
      <c r="B490" s="74" t="s">
        <v>520</v>
      </c>
      <c r="C490" s="23" t="s">
        <v>21</v>
      </c>
      <c r="D490" s="24" t="s">
        <v>502</v>
      </c>
      <c r="E490" s="25" t="s">
        <v>324</v>
      </c>
      <c r="F490" s="75">
        <v>53560000</v>
      </c>
      <c r="G490" s="75">
        <v>0</v>
      </c>
      <c r="H490" s="75">
        <v>0</v>
      </c>
      <c r="I490" s="75">
        <v>0</v>
      </c>
      <c r="J490" s="75">
        <v>0</v>
      </c>
      <c r="K490" s="75">
        <v>53560000</v>
      </c>
      <c r="L490" s="75">
        <v>29570236</v>
      </c>
      <c r="M490" s="4">
        <f t="shared" si="133"/>
        <v>0.55209551904406273</v>
      </c>
    </row>
    <row r="491" spans="1:13" ht="36.75" customHeight="1" x14ac:dyDescent="0.25">
      <c r="A491" s="21" t="s">
        <v>357</v>
      </c>
      <c r="B491" s="74" t="s">
        <v>521</v>
      </c>
      <c r="C491" s="23" t="s">
        <v>21</v>
      </c>
      <c r="D491" s="24" t="s">
        <v>502</v>
      </c>
      <c r="E491" s="25" t="s">
        <v>301</v>
      </c>
      <c r="F491" s="75"/>
      <c r="G491" s="75"/>
      <c r="H491" s="75"/>
      <c r="I491" s="75"/>
      <c r="J491" s="75"/>
      <c r="K491" s="75"/>
      <c r="L491" s="75">
        <v>18205204</v>
      </c>
      <c r="M491" s="4" t="str">
        <f t="shared" si="133"/>
        <v/>
      </c>
    </row>
    <row r="492" spans="1:13" ht="36.75" customHeight="1" x14ac:dyDescent="0.25">
      <c r="A492" s="21" t="s">
        <v>357</v>
      </c>
      <c r="B492" s="74" t="s">
        <v>523</v>
      </c>
      <c r="C492" s="23" t="s">
        <v>21</v>
      </c>
      <c r="D492" s="24" t="s">
        <v>502</v>
      </c>
      <c r="E492" s="25" t="s">
        <v>522</v>
      </c>
      <c r="F492" s="75">
        <v>0</v>
      </c>
      <c r="G492" s="75">
        <v>0</v>
      </c>
      <c r="H492" s="75">
        <v>0</v>
      </c>
      <c r="I492" s="75">
        <v>0</v>
      </c>
      <c r="J492" s="75">
        <v>0</v>
      </c>
      <c r="K492" s="75">
        <v>0</v>
      </c>
      <c r="L492" s="75">
        <v>13141669</v>
      </c>
      <c r="M492" s="4" t="str">
        <f t="shared" si="133"/>
        <v/>
      </c>
    </row>
    <row r="493" spans="1:13" ht="36.75" customHeight="1" x14ac:dyDescent="0.25">
      <c r="A493" s="21" t="s">
        <v>357</v>
      </c>
      <c r="B493" s="74" t="s">
        <v>254</v>
      </c>
      <c r="C493" s="23" t="s">
        <v>21</v>
      </c>
      <c r="D493" s="24" t="s">
        <v>502</v>
      </c>
      <c r="E493" s="25" t="s">
        <v>524</v>
      </c>
      <c r="F493" s="75"/>
      <c r="G493" s="75"/>
      <c r="H493" s="75"/>
      <c r="I493" s="75"/>
      <c r="J493" s="75"/>
      <c r="K493" s="75"/>
      <c r="L493" s="75">
        <v>6505242</v>
      </c>
      <c r="M493" s="4" t="str">
        <f t="shared" si="133"/>
        <v/>
      </c>
    </row>
    <row r="494" spans="1:13" ht="15" x14ac:dyDescent="0.25">
      <c r="A494" s="14" t="s">
        <v>358</v>
      </c>
      <c r="B494" s="81"/>
      <c r="C494" s="38"/>
      <c r="D494" s="49" t="s">
        <v>359</v>
      </c>
      <c r="E494" s="55"/>
      <c r="F494" s="32">
        <f>SUBTOTAL(9,F495:F499)</f>
        <v>409879400</v>
      </c>
      <c r="G494" s="32">
        <f t="shared" ref="G494:L494" si="134">SUBTOTAL(9,G495:G499)</f>
        <v>0</v>
      </c>
      <c r="H494" s="32">
        <f t="shared" si="134"/>
        <v>4360714397</v>
      </c>
      <c r="I494" s="32">
        <f t="shared" si="134"/>
        <v>0</v>
      </c>
      <c r="J494" s="32">
        <f t="shared" si="134"/>
        <v>11207532895</v>
      </c>
      <c r="K494" s="32">
        <f t="shared" si="134"/>
        <v>15978126692</v>
      </c>
      <c r="L494" s="32">
        <f t="shared" si="134"/>
        <v>85224987</v>
      </c>
      <c r="M494" s="33">
        <f t="shared" si="131"/>
        <v>5.3338535012787715E-3</v>
      </c>
    </row>
    <row r="495" spans="1:13" ht="15" x14ac:dyDescent="0.25">
      <c r="A495" s="21" t="s">
        <v>360</v>
      </c>
      <c r="B495" s="22" t="s">
        <v>533</v>
      </c>
      <c r="C495" s="23">
        <v>1114</v>
      </c>
      <c r="D495" s="24" t="s">
        <v>361</v>
      </c>
      <c r="E495" s="59" t="s">
        <v>442</v>
      </c>
      <c r="F495" s="75">
        <v>409879400</v>
      </c>
      <c r="G495" s="75">
        <v>0</v>
      </c>
      <c r="H495" s="75">
        <v>0</v>
      </c>
      <c r="I495" s="75">
        <v>0</v>
      </c>
      <c r="J495" s="75">
        <v>0</v>
      </c>
      <c r="K495" s="75">
        <v>409879400</v>
      </c>
      <c r="L495" s="75">
        <v>0</v>
      </c>
      <c r="M495" s="4">
        <f t="shared" ref="M495:M530" si="135">+IF(ISNUMBER(L495/K495)=TRUE,L495/K495,"")</f>
        <v>0</v>
      </c>
    </row>
    <row r="496" spans="1:13" ht="15" x14ac:dyDescent="0.25">
      <c r="A496" s="21" t="s">
        <v>360</v>
      </c>
      <c r="B496" s="22" t="s">
        <v>534</v>
      </c>
      <c r="C496" s="23">
        <v>1114</v>
      </c>
      <c r="D496" s="24" t="s">
        <v>361</v>
      </c>
      <c r="E496" s="59" t="s">
        <v>443</v>
      </c>
      <c r="F496" s="75">
        <v>0</v>
      </c>
      <c r="G496" s="75">
        <v>0</v>
      </c>
      <c r="H496" s="75">
        <v>83885088</v>
      </c>
      <c r="I496" s="75">
        <v>0</v>
      </c>
      <c r="J496" s="75">
        <v>0</v>
      </c>
      <c r="K496" s="75">
        <v>83885088</v>
      </c>
      <c r="L496" s="75">
        <v>85224987</v>
      </c>
      <c r="M496" s="4">
        <f t="shared" si="135"/>
        <v>1.0159730296760254</v>
      </c>
    </row>
    <row r="497" spans="1:13" ht="30" x14ac:dyDescent="0.25">
      <c r="A497" s="21" t="s">
        <v>360</v>
      </c>
      <c r="B497" s="22" t="s">
        <v>535</v>
      </c>
      <c r="C497" s="23">
        <v>1114</v>
      </c>
      <c r="D497" s="24" t="s">
        <v>361</v>
      </c>
      <c r="E497" s="59" t="s">
        <v>773</v>
      </c>
      <c r="F497" s="75">
        <v>0</v>
      </c>
      <c r="G497" s="75">
        <v>0</v>
      </c>
      <c r="H497" s="75">
        <v>4276829309</v>
      </c>
      <c r="I497" s="75">
        <v>0</v>
      </c>
      <c r="J497" s="75">
        <v>0</v>
      </c>
      <c r="K497" s="75">
        <v>4276829309</v>
      </c>
      <c r="L497" s="75">
        <v>0</v>
      </c>
      <c r="M497" s="4">
        <f t="shared" si="135"/>
        <v>0</v>
      </c>
    </row>
    <row r="498" spans="1:13" ht="15" x14ac:dyDescent="0.25">
      <c r="A498" s="41" t="s">
        <v>538</v>
      </c>
      <c r="B498" s="42"/>
      <c r="C498" s="43"/>
      <c r="D498" s="105" t="s">
        <v>537</v>
      </c>
      <c r="E498" s="106"/>
      <c r="F498" s="73"/>
      <c r="G498" s="73"/>
      <c r="H498" s="73"/>
      <c r="I498" s="73"/>
      <c r="J498" s="73"/>
      <c r="K498" s="73"/>
      <c r="L498" s="73"/>
      <c r="M498" s="107"/>
    </row>
    <row r="499" spans="1:13" ht="38.25" x14ac:dyDescent="0.25">
      <c r="A499" s="21" t="s">
        <v>536</v>
      </c>
      <c r="B499" s="22" t="s">
        <v>194</v>
      </c>
      <c r="C499" s="23">
        <v>1114</v>
      </c>
      <c r="D499" s="24" t="s">
        <v>540</v>
      </c>
      <c r="E499" s="113" t="s">
        <v>539</v>
      </c>
      <c r="F499" s="75">
        <v>0</v>
      </c>
      <c r="G499" s="75">
        <v>0</v>
      </c>
      <c r="H499" s="75">
        <v>0</v>
      </c>
      <c r="I499" s="75">
        <v>0</v>
      </c>
      <c r="J499" s="75">
        <v>11207532895</v>
      </c>
      <c r="K499" s="75">
        <v>11207532895</v>
      </c>
      <c r="L499" s="75">
        <v>0</v>
      </c>
      <c r="M499" s="4">
        <f t="shared" si="135"/>
        <v>0</v>
      </c>
    </row>
    <row r="500" spans="1:13" ht="60" x14ac:dyDescent="0.2">
      <c r="A500" s="14" t="s">
        <v>362</v>
      </c>
      <c r="B500" s="37"/>
      <c r="C500" s="38"/>
      <c r="D500" s="26" t="s">
        <v>504</v>
      </c>
      <c r="E500" s="55"/>
      <c r="F500" s="32">
        <f>SUBTOTAL(9,F501:F505)</f>
        <v>56331000000</v>
      </c>
      <c r="G500" s="32">
        <f t="shared" ref="G500:L500" si="136">SUBTOTAL(9,G501:G505)</f>
        <v>0</v>
      </c>
      <c r="H500" s="32">
        <f t="shared" si="136"/>
        <v>0</v>
      </c>
      <c r="I500" s="32">
        <f t="shared" si="136"/>
        <v>3206000000</v>
      </c>
      <c r="J500" s="32">
        <f t="shared" si="136"/>
        <v>3206000000</v>
      </c>
      <c r="K500" s="32">
        <f t="shared" si="136"/>
        <v>56331000000</v>
      </c>
      <c r="L500" s="32">
        <f t="shared" si="136"/>
        <v>0</v>
      </c>
      <c r="M500" s="33">
        <f t="shared" si="135"/>
        <v>0</v>
      </c>
    </row>
    <row r="501" spans="1:13" ht="51" customHeight="1" x14ac:dyDescent="0.25">
      <c r="A501" s="21" t="s">
        <v>362</v>
      </c>
      <c r="B501" s="22" t="s">
        <v>525</v>
      </c>
      <c r="C501" s="35">
        <v>1114</v>
      </c>
      <c r="D501" s="24" t="s">
        <v>504</v>
      </c>
      <c r="E501" s="25" t="s">
        <v>375</v>
      </c>
      <c r="F501" s="75">
        <v>53125000000</v>
      </c>
      <c r="G501" s="75">
        <v>0</v>
      </c>
      <c r="H501" s="75">
        <v>0</v>
      </c>
      <c r="I501" s="75">
        <v>0</v>
      </c>
      <c r="J501" s="75">
        <v>0</v>
      </c>
      <c r="K501" s="75">
        <v>53125000000</v>
      </c>
      <c r="L501" s="75">
        <v>0</v>
      </c>
      <c r="M501" s="4">
        <f>+IF(ISNUMBER(L501/K501)=TRUE,L501/K501,"")</f>
        <v>0</v>
      </c>
    </row>
    <row r="502" spans="1:13" ht="51" customHeight="1" x14ac:dyDescent="0.25">
      <c r="A502" s="21" t="s">
        <v>362</v>
      </c>
      <c r="B502" s="74" t="s">
        <v>526</v>
      </c>
      <c r="C502" s="35">
        <v>1116</v>
      </c>
      <c r="D502" s="24" t="s">
        <v>504</v>
      </c>
      <c r="E502" s="25" t="s">
        <v>34</v>
      </c>
      <c r="F502" s="75">
        <v>2180080000</v>
      </c>
      <c r="G502" s="75">
        <v>0</v>
      </c>
      <c r="H502" s="75">
        <v>0</v>
      </c>
      <c r="I502" s="75">
        <v>2180080000</v>
      </c>
      <c r="J502" s="75">
        <v>0</v>
      </c>
      <c r="K502" s="75"/>
      <c r="L502" s="75">
        <v>0</v>
      </c>
      <c r="M502" s="4" t="str">
        <f t="shared" ref="M502:M505" si="137">+IF(ISNUMBER(L502/K502)=TRUE,L502/K502,"")</f>
        <v/>
      </c>
    </row>
    <row r="503" spans="1:13" ht="51" customHeight="1" x14ac:dyDescent="0.25">
      <c r="A503" s="21" t="s">
        <v>362</v>
      </c>
      <c r="B503" s="74" t="s">
        <v>527</v>
      </c>
      <c r="C503" s="35">
        <v>1116</v>
      </c>
      <c r="D503" s="24" t="s">
        <v>504</v>
      </c>
      <c r="E503" s="25" t="s">
        <v>34</v>
      </c>
      <c r="F503" s="75">
        <v>1025920000</v>
      </c>
      <c r="G503" s="75">
        <v>0</v>
      </c>
      <c r="H503" s="75">
        <v>0</v>
      </c>
      <c r="I503" s="75">
        <v>1025920000</v>
      </c>
      <c r="J503" s="75">
        <v>0</v>
      </c>
      <c r="K503" s="75"/>
      <c r="L503" s="75">
        <v>0</v>
      </c>
      <c r="M503" s="4" t="str">
        <f t="shared" si="137"/>
        <v/>
      </c>
    </row>
    <row r="504" spans="1:13" ht="51" customHeight="1" x14ac:dyDescent="0.25">
      <c r="A504" s="21" t="s">
        <v>362</v>
      </c>
      <c r="B504" s="74" t="s">
        <v>529</v>
      </c>
      <c r="C504" s="35">
        <v>1116</v>
      </c>
      <c r="D504" s="24" t="s">
        <v>504</v>
      </c>
      <c r="E504" s="25" t="s">
        <v>528</v>
      </c>
      <c r="F504" s="75"/>
      <c r="G504" s="75"/>
      <c r="H504" s="75"/>
      <c r="I504" s="75"/>
      <c r="J504" s="75">
        <v>2180080000</v>
      </c>
      <c r="K504" s="75">
        <v>2180080000</v>
      </c>
      <c r="L504" s="75"/>
      <c r="M504" s="4">
        <f t="shared" si="137"/>
        <v>0</v>
      </c>
    </row>
    <row r="505" spans="1:13" ht="51" customHeight="1" x14ac:dyDescent="0.25">
      <c r="A505" s="21" t="s">
        <v>362</v>
      </c>
      <c r="B505" s="74" t="s">
        <v>530</v>
      </c>
      <c r="C505" s="35">
        <v>1116</v>
      </c>
      <c r="D505" s="24" t="s">
        <v>504</v>
      </c>
      <c r="E505" s="25" t="s">
        <v>303</v>
      </c>
      <c r="F505" s="75"/>
      <c r="G505" s="75"/>
      <c r="H505" s="75"/>
      <c r="I505" s="75"/>
      <c r="J505" s="75">
        <v>1025920000</v>
      </c>
      <c r="K505" s="75">
        <v>1025920000</v>
      </c>
      <c r="L505" s="75"/>
      <c r="M505" s="4">
        <f t="shared" si="137"/>
        <v>0</v>
      </c>
    </row>
    <row r="506" spans="1:13" ht="15" x14ac:dyDescent="0.2">
      <c r="A506" s="17" t="s">
        <v>363</v>
      </c>
      <c r="B506" s="37"/>
      <c r="C506" s="38"/>
      <c r="D506" s="49" t="s">
        <v>364</v>
      </c>
      <c r="E506" s="55"/>
      <c r="F506" s="32">
        <f t="shared" ref="F506:L506" si="138">SUBTOTAL(9,F507:F526)</f>
        <v>69628000</v>
      </c>
      <c r="G506" s="32">
        <f t="shared" si="138"/>
        <v>0</v>
      </c>
      <c r="H506" s="32">
        <f t="shared" si="138"/>
        <v>0</v>
      </c>
      <c r="I506" s="32">
        <f t="shared" si="138"/>
        <v>0</v>
      </c>
      <c r="J506" s="32">
        <f t="shared" si="138"/>
        <v>0</v>
      </c>
      <c r="K506" s="32">
        <f t="shared" si="138"/>
        <v>69628000</v>
      </c>
      <c r="L506" s="32">
        <f t="shared" si="138"/>
        <v>13421175771</v>
      </c>
      <c r="M506" s="33">
        <f t="shared" si="135"/>
        <v>192.75543992359397</v>
      </c>
    </row>
    <row r="507" spans="1:13" ht="15" x14ac:dyDescent="0.2">
      <c r="A507" s="17" t="s">
        <v>365</v>
      </c>
      <c r="B507" s="37"/>
      <c r="C507" s="38"/>
      <c r="D507" s="49" t="s">
        <v>366</v>
      </c>
      <c r="E507" s="55"/>
      <c r="F507" s="32">
        <f t="shared" ref="F507:L507" si="139">SUBTOTAL(9,F508:F512)</f>
        <v>69628000</v>
      </c>
      <c r="G507" s="32">
        <f t="shared" si="139"/>
        <v>0</v>
      </c>
      <c r="H507" s="32">
        <f t="shared" si="139"/>
        <v>0</v>
      </c>
      <c r="I507" s="32">
        <f t="shared" si="139"/>
        <v>0</v>
      </c>
      <c r="J507" s="32">
        <f t="shared" si="139"/>
        <v>0</v>
      </c>
      <c r="K507" s="32">
        <f t="shared" si="139"/>
        <v>69628000</v>
      </c>
      <c r="L507" s="32">
        <f t="shared" si="139"/>
        <v>1981831739</v>
      </c>
      <c r="M507" s="33">
        <f t="shared" si="135"/>
        <v>28.463143261331648</v>
      </c>
    </row>
    <row r="508" spans="1:13" ht="30" x14ac:dyDescent="0.25">
      <c r="A508" s="27" t="s">
        <v>367</v>
      </c>
      <c r="B508" s="74" t="s">
        <v>527</v>
      </c>
      <c r="C508" s="23" t="s">
        <v>33</v>
      </c>
      <c r="D508" s="24" t="s">
        <v>505</v>
      </c>
      <c r="E508" s="25" t="s">
        <v>34</v>
      </c>
      <c r="F508" s="75">
        <v>10712000</v>
      </c>
      <c r="G508" s="75">
        <v>0</v>
      </c>
      <c r="H508" s="75">
        <v>0</v>
      </c>
      <c r="I508" s="75">
        <v>0</v>
      </c>
      <c r="J508" s="75">
        <v>0</v>
      </c>
      <c r="K508" s="75">
        <v>10712000</v>
      </c>
      <c r="L508" s="3"/>
      <c r="M508" s="4">
        <f>+IF(ISNUMBER(L508/K508)=TRUE,L508/K508,"")</f>
        <v>0</v>
      </c>
    </row>
    <row r="509" spans="1:13" ht="30" x14ac:dyDescent="0.25">
      <c r="A509" s="27" t="s">
        <v>367</v>
      </c>
      <c r="B509" s="74" t="s">
        <v>635</v>
      </c>
      <c r="C509" s="23" t="s">
        <v>33</v>
      </c>
      <c r="D509" s="24" t="s">
        <v>505</v>
      </c>
      <c r="E509" s="25" t="s">
        <v>91</v>
      </c>
      <c r="F509" s="75">
        <v>10712000</v>
      </c>
      <c r="G509" s="75">
        <v>0</v>
      </c>
      <c r="H509" s="75">
        <v>0</v>
      </c>
      <c r="I509" s="75">
        <v>0</v>
      </c>
      <c r="J509" s="75">
        <v>0</v>
      </c>
      <c r="K509" s="75">
        <v>10712000</v>
      </c>
      <c r="L509" s="3"/>
      <c r="M509" s="4">
        <f t="shared" ref="M509:M512" si="140">+IF(ISNUMBER(L509/K509)=TRUE,L509/K509,"")</f>
        <v>0</v>
      </c>
    </row>
    <row r="510" spans="1:13" ht="30" x14ac:dyDescent="0.25">
      <c r="A510" s="27" t="s">
        <v>367</v>
      </c>
      <c r="B510" s="74" t="s">
        <v>636</v>
      </c>
      <c r="C510" s="23" t="s">
        <v>33</v>
      </c>
      <c r="D510" s="24" t="s">
        <v>505</v>
      </c>
      <c r="E510" s="25" t="s">
        <v>403</v>
      </c>
      <c r="F510" s="75">
        <v>10712000</v>
      </c>
      <c r="G510" s="75">
        <v>0</v>
      </c>
      <c r="H510" s="75">
        <v>0</v>
      </c>
      <c r="I510" s="75">
        <v>0</v>
      </c>
      <c r="J510" s="75">
        <v>0</v>
      </c>
      <c r="K510" s="75">
        <v>10712000</v>
      </c>
      <c r="L510" s="3"/>
      <c r="M510" s="4">
        <f t="shared" si="140"/>
        <v>0</v>
      </c>
    </row>
    <row r="511" spans="1:13" ht="30" x14ac:dyDescent="0.25">
      <c r="A511" s="27" t="s">
        <v>367</v>
      </c>
      <c r="B511" s="74" t="s">
        <v>680</v>
      </c>
      <c r="C511" s="23">
        <v>1116</v>
      </c>
      <c r="D511" s="24" t="s">
        <v>505</v>
      </c>
      <c r="E511" s="25"/>
      <c r="F511" s="75"/>
      <c r="G511" s="75"/>
      <c r="H511" s="75"/>
      <c r="I511" s="75"/>
      <c r="J511" s="75"/>
      <c r="K511" s="75"/>
      <c r="L511" s="3">
        <v>1900000000</v>
      </c>
      <c r="M511" s="4" t="str">
        <f t="shared" si="140"/>
        <v/>
      </c>
    </row>
    <row r="512" spans="1:13" ht="30" x14ac:dyDescent="0.25">
      <c r="A512" s="27" t="s">
        <v>367</v>
      </c>
      <c r="B512" s="74" t="s">
        <v>637</v>
      </c>
      <c r="C512" s="23" t="s">
        <v>33</v>
      </c>
      <c r="D512" s="24" t="s">
        <v>505</v>
      </c>
      <c r="E512" s="25" t="s">
        <v>401</v>
      </c>
      <c r="F512" s="75">
        <v>37492000</v>
      </c>
      <c r="G512" s="75">
        <v>0</v>
      </c>
      <c r="H512" s="75">
        <v>0</v>
      </c>
      <c r="I512" s="75">
        <v>0</v>
      </c>
      <c r="J512" s="75">
        <v>0</v>
      </c>
      <c r="K512" s="75">
        <v>37492000</v>
      </c>
      <c r="L512" s="3">
        <v>81831739</v>
      </c>
      <c r="M512" s="4">
        <f t="shared" si="140"/>
        <v>2.1826453376720365</v>
      </c>
    </row>
    <row r="513" spans="1:13" ht="15" x14ac:dyDescent="0.2">
      <c r="A513" s="17"/>
      <c r="B513" s="37"/>
      <c r="C513" s="38"/>
      <c r="D513" s="26"/>
      <c r="E513" s="55"/>
      <c r="F513" s="32">
        <f t="shared" ref="F513:M513" si="141">SUBTOTAL(9,F514:F514)</f>
        <v>0</v>
      </c>
      <c r="G513" s="32">
        <f t="shared" si="141"/>
        <v>0</v>
      </c>
      <c r="H513" s="32">
        <f t="shared" si="141"/>
        <v>0</v>
      </c>
      <c r="I513" s="32">
        <f t="shared" si="141"/>
        <v>0</v>
      </c>
      <c r="J513" s="32">
        <f t="shared" si="141"/>
        <v>0</v>
      </c>
      <c r="K513" s="32">
        <f t="shared" si="141"/>
        <v>0</v>
      </c>
      <c r="L513" s="32">
        <f t="shared" si="141"/>
        <v>0</v>
      </c>
      <c r="M513" s="32">
        <f t="shared" si="141"/>
        <v>0</v>
      </c>
    </row>
    <row r="514" spans="1:13" ht="15" x14ac:dyDescent="0.25">
      <c r="A514" s="27"/>
      <c r="B514" s="22"/>
      <c r="C514" s="23"/>
      <c r="D514" s="24"/>
      <c r="E514" s="25"/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9"/>
      <c r="M514" s="4" t="str">
        <f>+IF(ISNUMBER(L514/K514)=TRUE,L514/K514,"")</f>
        <v/>
      </c>
    </row>
    <row r="515" spans="1:13" ht="15" x14ac:dyDescent="0.2">
      <c r="A515" s="14" t="s">
        <v>369</v>
      </c>
      <c r="B515" s="15"/>
      <c r="C515" s="16"/>
      <c r="D515" s="49" t="s">
        <v>368</v>
      </c>
      <c r="E515" s="55"/>
      <c r="F515" s="32">
        <f t="shared" ref="F515:L515" si="142">SUBTOTAL(9,F516:F526)</f>
        <v>0</v>
      </c>
      <c r="G515" s="32">
        <f t="shared" si="142"/>
        <v>0</v>
      </c>
      <c r="H515" s="32">
        <f t="shared" si="142"/>
        <v>0</v>
      </c>
      <c r="I515" s="32">
        <f t="shared" si="142"/>
        <v>0</v>
      </c>
      <c r="J515" s="32">
        <f t="shared" si="142"/>
        <v>0</v>
      </c>
      <c r="K515" s="32">
        <f t="shared" si="142"/>
        <v>0</v>
      </c>
      <c r="L515" s="32">
        <f t="shared" si="142"/>
        <v>11439344032</v>
      </c>
      <c r="M515" s="33" t="str">
        <f t="shared" si="135"/>
        <v/>
      </c>
    </row>
    <row r="516" spans="1:13" ht="15" x14ac:dyDescent="0.25">
      <c r="A516" s="21" t="s">
        <v>369</v>
      </c>
      <c r="B516" s="22" t="s">
        <v>629</v>
      </c>
      <c r="C516" s="23">
        <v>1114</v>
      </c>
      <c r="D516" s="24" t="s">
        <v>370</v>
      </c>
      <c r="E516" s="61" t="s">
        <v>148</v>
      </c>
      <c r="F516" s="75">
        <v>0</v>
      </c>
      <c r="G516" s="75">
        <v>0</v>
      </c>
      <c r="H516" s="75">
        <v>0</v>
      </c>
      <c r="I516" s="75">
        <v>0</v>
      </c>
      <c r="J516" s="75">
        <v>0</v>
      </c>
      <c r="K516" s="75">
        <v>0</v>
      </c>
      <c r="L516" s="75">
        <v>224031596</v>
      </c>
      <c r="M516" s="4" t="str">
        <f t="shared" si="135"/>
        <v/>
      </c>
    </row>
    <row r="517" spans="1:13" ht="15" x14ac:dyDescent="0.25">
      <c r="A517" s="21" t="s">
        <v>369</v>
      </c>
      <c r="B517" s="22" t="s">
        <v>629</v>
      </c>
      <c r="C517" s="23">
        <v>1133</v>
      </c>
      <c r="D517" s="24" t="s">
        <v>370</v>
      </c>
      <c r="E517" s="61" t="s">
        <v>148</v>
      </c>
      <c r="F517" s="75">
        <v>0</v>
      </c>
      <c r="G517" s="75">
        <v>0</v>
      </c>
      <c r="H517" s="75">
        <v>0</v>
      </c>
      <c r="I517" s="75">
        <v>0</v>
      </c>
      <c r="J517" s="75">
        <v>0</v>
      </c>
      <c r="K517" s="75">
        <v>0</v>
      </c>
      <c r="L517" s="75">
        <v>1717749</v>
      </c>
      <c r="M517" s="4" t="str">
        <f t="shared" si="135"/>
        <v/>
      </c>
    </row>
    <row r="518" spans="1:13" ht="15" x14ac:dyDescent="0.25">
      <c r="A518" s="21" t="s">
        <v>369</v>
      </c>
      <c r="B518" s="22" t="s">
        <v>104</v>
      </c>
      <c r="C518" s="23">
        <v>1114</v>
      </c>
      <c r="D518" s="24" t="s">
        <v>370</v>
      </c>
      <c r="E518" s="61" t="s">
        <v>300</v>
      </c>
      <c r="F518" s="75">
        <v>0</v>
      </c>
      <c r="G518" s="75">
        <v>0</v>
      </c>
      <c r="H518" s="75">
        <v>0</v>
      </c>
      <c r="I518" s="75">
        <v>0</v>
      </c>
      <c r="J518" s="75">
        <v>0</v>
      </c>
      <c r="K518" s="75">
        <v>0</v>
      </c>
      <c r="L518" s="75">
        <v>4500000000</v>
      </c>
      <c r="M518" s="4" t="str">
        <f t="shared" si="135"/>
        <v/>
      </c>
    </row>
    <row r="519" spans="1:13" ht="30" x14ac:dyDescent="0.25">
      <c r="A519" s="21" t="s">
        <v>369</v>
      </c>
      <c r="B519" s="22" t="s">
        <v>26</v>
      </c>
      <c r="C519" s="23">
        <v>1114</v>
      </c>
      <c r="D519" s="24" t="s">
        <v>370</v>
      </c>
      <c r="E519" s="61" t="s">
        <v>837</v>
      </c>
      <c r="F519" s="75"/>
      <c r="G519" s="75"/>
      <c r="H519" s="75"/>
      <c r="I519" s="75"/>
      <c r="J519" s="75"/>
      <c r="K519" s="75"/>
      <c r="L519" s="75">
        <v>17265122</v>
      </c>
      <c r="M519" s="4" t="str">
        <f t="shared" si="135"/>
        <v/>
      </c>
    </row>
    <row r="520" spans="1:13" ht="15" x14ac:dyDescent="0.25">
      <c r="A520" s="21" t="s">
        <v>369</v>
      </c>
      <c r="B520" s="22" t="s">
        <v>193</v>
      </c>
      <c r="C520" s="23">
        <v>1114</v>
      </c>
      <c r="D520" s="24" t="s">
        <v>370</v>
      </c>
      <c r="E520" s="61" t="s">
        <v>627</v>
      </c>
      <c r="F520" s="75"/>
      <c r="G520" s="75"/>
      <c r="H520" s="75"/>
      <c r="I520" s="75"/>
      <c r="J520" s="75"/>
      <c r="K520" s="75"/>
      <c r="L520" s="75">
        <v>6331625105</v>
      </c>
      <c r="M520" s="4" t="str">
        <f t="shared" si="135"/>
        <v/>
      </c>
    </row>
    <row r="521" spans="1:13" ht="15" x14ac:dyDescent="0.25">
      <c r="A521" s="21" t="s">
        <v>369</v>
      </c>
      <c r="B521" s="22" t="s">
        <v>222</v>
      </c>
      <c r="C521" s="23">
        <v>1114</v>
      </c>
      <c r="D521" s="24" t="s">
        <v>370</v>
      </c>
      <c r="E521" s="61" t="s">
        <v>628</v>
      </c>
      <c r="F521" s="75"/>
      <c r="G521" s="75"/>
      <c r="H521" s="75"/>
      <c r="I521" s="75"/>
      <c r="J521" s="75"/>
      <c r="K521" s="75"/>
      <c r="L521" s="75">
        <v>93577037</v>
      </c>
      <c r="M521" s="4" t="str">
        <f t="shared" si="135"/>
        <v/>
      </c>
    </row>
    <row r="522" spans="1:13" ht="15" x14ac:dyDescent="0.25">
      <c r="A522" s="21" t="s">
        <v>369</v>
      </c>
      <c r="B522" s="22" t="s">
        <v>634</v>
      </c>
      <c r="C522" s="23">
        <v>1114</v>
      </c>
      <c r="D522" s="24" t="s">
        <v>370</v>
      </c>
      <c r="E522" s="61" t="s">
        <v>230</v>
      </c>
      <c r="F522" s="75"/>
      <c r="G522" s="75"/>
      <c r="H522" s="75"/>
      <c r="I522" s="75"/>
      <c r="J522" s="75"/>
      <c r="K522" s="75"/>
      <c r="L522" s="75">
        <v>8148158</v>
      </c>
      <c r="M522" s="4" t="str">
        <f t="shared" si="135"/>
        <v/>
      </c>
    </row>
    <row r="523" spans="1:13" ht="15" x14ac:dyDescent="0.25">
      <c r="A523" s="21" t="s">
        <v>369</v>
      </c>
      <c r="B523" s="22" t="s">
        <v>633</v>
      </c>
      <c r="C523" s="23">
        <v>1114</v>
      </c>
      <c r="D523" s="24" t="s">
        <v>370</v>
      </c>
      <c r="E523" s="61" t="s">
        <v>838</v>
      </c>
      <c r="F523" s="75"/>
      <c r="G523" s="75"/>
      <c r="H523" s="75"/>
      <c r="I523" s="75"/>
      <c r="J523" s="75"/>
      <c r="K523" s="75"/>
      <c r="L523" s="75">
        <v>220</v>
      </c>
      <c r="M523" s="4" t="str">
        <f t="shared" si="135"/>
        <v/>
      </c>
    </row>
    <row r="524" spans="1:13" ht="15" x14ac:dyDescent="0.25">
      <c r="A524" s="21" t="s">
        <v>369</v>
      </c>
      <c r="B524" s="22" t="s">
        <v>841</v>
      </c>
      <c r="C524" s="23">
        <v>1114</v>
      </c>
      <c r="D524" s="24" t="s">
        <v>370</v>
      </c>
      <c r="E524" s="61" t="s">
        <v>842</v>
      </c>
      <c r="F524" s="75"/>
      <c r="G524" s="75"/>
      <c r="H524" s="75"/>
      <c r="I524" s="75"/>
      <c r="J524" s="75"/>
      <c r="K524" s="75"/>
      <c r="L524" s="75">
        <v>3318769</v>
      </c>
      <c r="M524" s="4" t="str">
        <f t="shared" si="135"/>
        <v/>
      </c>
    </row>
    <row r="525" spans="1:13" ht="15" x14ac:dyDescent="0.25">
      <c r="A525" s="21" t="s">
        <v>369</v>
      </c>
      <c r="B525" s="22" t="s">
        <v>839</v>
      </c>
      <c r="C525" s="23">
        <v>1114</v>
      </c>
      <c r="D525" s="24" t="s">
        <v>370</v>
      </c>
      <c r="E525" s="61" t="s">
        <v>840</v>
      </c>
      <c r="F525" s="75"/>
      <c r="G525" s="75"/>
      <c r="H525" s="75"/>
      <c r="I525" s="75"/>
      <c r="J525" s="75"/>
      <c r="K525" s="75"/>
      <c r="L525" s="75">
        <v>4501354</v>
      </c>
      <c r="M525" s="4" t="str">
        <f t="shared" si="135"/>
        <v/>
      </c>
    </row>
    <row r="526" spans="1:13" ht="15" x14ac:dyDescent="0.25">
      <c r="A526" s="21" t="s">
        <v>369</v>
      </c>
      <c r="B526" s="22" t="s">
        <v>232</v>
      </c>
      <c r="C526" s="23">
        <v>1114</v>
      </c>
      <c r="D526" s="24" t="s">
        <v>370</v>
      </c>
      <c r="E526" s="61" t="s">
        <v>639</v>
      </c>
      <c r="F526" s="75">
        <v>0</v>
      </c>
      <c r="G526" s="75">
        <v>0</v>
      </c>
      <c r="H526" s="75">
        <v>0</v>
      </c>
      <c r="I526" s="75">
        <v>0</v>
      </c>
      <c r="J526" s="75">
        <v>0</v>
      </c>
      <c r="K526" s="75">
        <v>0</v>
      </c>
      <c r="L526" s="75">
        <v>255158922</v>
      </c>
      <c r="M526" s="4" t="str">
        <f t="shared" si="135"/>
        <v/>
      </c>
    </row>
    <row r="527" spans="1:13" ht="15" x14ac:dyDescent="0.2">
      <c r="A527" s="14" t="s">
        <v>371</v>
      </c>
      <c r="B527" s="15"/>
      <c r="C527" s="16"/>
      <c r="D527" s="49" t="s">
        <v>372</v>
      </c>
      <c r="E527" s="55"/>
      <c r="F527" s="32">
        <f t="shared" ref="F527:L527" si="143">SUBTOTAL(9,F528:F530)</f>
        <v>4971439200</v>
      </c>
      <c r="G527" s="32">
        <f t="shared" si="143"/>
        <v>0</v>
      </c>
      <c r="H527" s="32">
        <f t="shared" si="143"/>
        <v>0</v>
      </c>
      <c r="I527" s="32">
        <f t="shared" si="143"/>
        <v>0</v>
      </c>
      <c r="J527" s="32">
        <f t="shared" si="143"/>
        <v>0</v>
      </c>
      <c r="K527" s="32">
        <f t="shared" si="143"/>
        <v>4971439200</v>
      </c>
      <c r="L527" s="32">
        <f t="shared" si="143"/>
        <v>1711012062</v>
      </c>
      <c r="M527" s="33">
        <f t="shared" si="135"/>
        <v>0.34416835712282268</v>
      </c>
    </row>
    <row r="528" spans="1:13" ht="15" x14ac:dyDescent="0.25">
      <c r="A528" s="21" t="s">
        <v>371</v>
      </c>
      <c r="B528" s="22" t="s">
        <v>629</v>
      </c>
      <c r="C528" s="35">
        <v>1114</v>
      </c>
      <c r="D528" s="24" t="s">
        <v>372</v>
      </c>
      <c r="E528" s="61" t="s">
        <v>148</v>
      </c>
      <c r="F528" s="75">
        <v>4650079200</v>
      </c>
      <c r="G528" s="75">
        <v>0</v>
      </c>
      <c r="H528" s="75">
        <v>0</v>
      </c>
      <c r="I528" s="75">
        <v>0</v>
      </c>
      <c r="J528" s="75">
        <v>0</v>
      </c>
      <c r="K528" s="75">
        <v>4650079200</v>
      </c>
      <c r="L528" s="75">
        <v>811761569</v>
      </c>
      <c r="M528" s="4">
        <f t="shared" si="135"/>
        <v>0.1745694071189153</v>
      </c>
    </row>
    <row r="529" spans="1:13" ht="15" x14ac:dyDescent="0.25">
      <c r="A529" s="21" t="s">
        <v>371</v>
      </c>
      <c r="B529" s="22" t="s">
        <v>629</v>
      </c>
      <c r="C529" s="35">
        <v>1133</v>
      </c>
      <c r="D529" s="24" t="s">
        <v>372</v>
      </c>
      <c r="E529" s="61" t="s">
        <v>148</v>
      </c>
      <c r="F529" s="75">
        <v>0</v>
      </c>
      <c r="G529" s="75">
        <v>0</v>
      </c>
      <c r="H529" s="75">
        <v>0</v>
      </c>
      <c r="I529" s="75">
        <v>0</v>
      </c>
      <c r="J529" s="75">
        <v>0</v>
      </c>
      <c r="K529" s="75">
        <v>0</v>
      </c>
      <c r="L529" s="75">
        <v>879729283</v>
      </c>
      <c r="M529" s="4" t="str">
        <f t="shared" si="135"/>
        <v/>
      </c>
    </row>
    <row r="530" spans="1:13" ht="15" x14ac:dyDescent="0.25">
      <c r="A530" s="21" t="s">
        <v>371</v>
      </c>
      <c r="B530" s="74" t="s">
        <v>638</v>
      </c>
      <c r="C530" s="35">
        <v>1116</v>
      </c>
      <c r="D530" s="24" t="s">
        <v>372</v>
      </c>
      <c r="E530" s="103" t="s">
        <v>444</v>
      </c>
      <c r="F530" s="75">
        <v>321360000</v>
      </c>
      <c r="G530" s="75">
        <v>0</v>
      </c>
      <c r="H530" s="75">
        <v>0</v>
      </c>
      <c r="I530" s="75">
        <v>0</v>
      </c>
      <c r="J530" s="75">
        <v>0</v>
      </c>
      <c r="K530" s="75">
        <v>321360000</v>
      </c>
      <c r="L530" s="75">
        <v>19521210</v>
      </c>
      <c r="M530" s="4">
        <f t="shared" si="135"/>
        <v>6.0745612397311424E-2</v>
      </c>
    </row>
    <row r="533" spans="1:13" x14ac:dyDescent="0.2">
      <c r="L533" s="69"/>
    </row>
    <row r="535" spans="1:13" x14ac:dyDescent="0.2">
      <c r="L535" s="69"/>
    </row>
    <row r="537" spans="1:13" x14ac:dyDescent="0.2">
      <c r="L537" s="69"/>
    </row>
    <row r="681" spans="9:9" x14ac:dyDescent="0.2">
      <c r="I681" s="69"/>
    </row>
    <row r="684" spans="9:9" x14ac:dyDescent="0.2">
      <c r="I684" s="69"/>
    </row>
    <row r="686" spans="9:9" x14ac:dyDescent="0.2">
      <c r="I686" s="69" t="e">
        <f>I584I587</f>
        <v>#NAME?</v>
      </c>
    </row>
  </sheetData>
  <autoFilter ref="A5:O530"/>
  <mergeCells count="4">
    <mergeCell ref="A1:L1"/>
    <mergeCell ref="A2:L2"/>
    <mergeCell ref="A3:L3"/>
    <mergeCell ref="A4:L4"/>
  </mergeCells>
  <dataValidations count="1">
    <dataValidation type="decimal" operator="greaterThanOrEqual" allowBlank="1" showInputMessage="1" showErrorMessage="1" sqref="F282:L282 F280:L280 F272:L272 F258:L259 F261:L261 F416:L416 F301:L302 F297:L299 F225:K227 F239:L239 F240 K240">
      <formula1>0</formula1>
    </dataValidation>
  </dataValidations>
  <pageMargins left="0.31496062992125984" right="0.31496062992125984" top="0.35433070866141736" bottom="0.35433070866141736" header="0.31496062992125984" footer="0.31496062992125984"/>
  <pageSetup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</vt:lpstr>
      <vt:lpstr>Hoja1</vt:lpstr>
      <vt:lpstr>INGRESOS!Títulos_a_imprimir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ICMH. MONTOYA HERNANDEZ</dc:creator>
  <cp:lastModifiedBy>ISABEL CRISTINA ICMH. MONTOYA HERNANDEZ</cp:lastModifiedBy>
  <cp:lastPrinted>2015-02-26T15:06:35Z</cp:lastPrinted>
  <dcterms:created xsi:type="dcterms:W3CDTF">2015-02-20T16:24:14Z</dcterms:created>
  <dcterms:modified xsi:type="dcterms:W3CDTF">2015-05-28T16:05:59Z</dcterms:modified>
</cp:coreProperties>
</file>